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5330"/>
  <workbookPr/>
  <mc:AlternateContent xmlns:mc="http://schemas.openxmlformats.org/markup-compatibility/2006">
    <mc:Choice Requires="x15">
      <x15ac:absPath xmlns:x15ac="http://schemas.microsoft.com/office/spreadsheetml/2010/11/ac" url="C:\Users\User\Desktop\"/>
    </mc:Choice>
  </mc:AlternateContent>
  <xr:revisionPtr revIDLastSave="0" documentId="8_{25E6867A-CB38-410E-90F3-D339322A83E9}" xr6:coauthVersionLast="47" xr6:coauthVersionMax="47" xr10:uidLastSave="{00000000-0000-0000-0000-000000000000}"/>
  <bookViews>
    <workbookView xWindow="-120" yWindow="-120" windowWidth="29040" windowHeight="15840" firstSheet="3" activeTab="7"/>
  </bookViews>
  <sheets>
    <sheet name="Historiku" sheetId="1" r:id="rId1"/>
    <sheet name="Tabela 1" sheetId="7" r:id="rId2"/>
    <sheet name="Tabela 2_Legalizimet" sheetId="4" r:id="rId3"/>
    <sheet name="Grafiku 1_Depozitat" sheetId="5" r:id="rId4"/>
    <sheet name="Tabela 3_KLSH 2011" sheetId="6" r:id="rId5"/>
    <sheet name="Tabela 4_KLSH 2017" sheetId="8" r:id="rId6"/>
    <sheet name="Tabela 4.1_KLSH 2017" sheetId="2" r:id="rId7"/>
    <sheet name="Grafiku 2 Borxhi tatimor" sheetId="9" r:id="rId8"/>
    <sheet name="Foglio3" sheetId="3" r:id="rId9"/>
  </sheets>
  <definedNames>
    <definedName name="_ftnref1" localSheetId="4">'Tabela 3_KLSH 2011'!$B$1</definedName>
    <definedName name="_ftnref1" localSheetId="5">'Tabela 4_KLSH 2017'!#REF!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30" i="9" l="1"/>
  <c r="G30" i="9"/>
  <c r="F30" i="9"/>
  <c r="F26" i="9" s="1"/>
  <c r="F28" i="9"/>
  <c r="E30" i="9"/>
  <c r="D30" i="9"/>
  <c r="C30" i="9"/>
  <c r="B30" i="9"/>
  <c r="M23" i="9"/>
  <c r="L23" i="9"/>
  <c r="K23" i="9"/>
  <c r="J23" i="9"/>
  <c r="H23" i="9"/>
  <c r="G21" i="9"/>
  <c r="G23" i="9"/>
  <c r="F21" i="9"/>
  <c r="F23" i="9" s="1"/>
  <c r="E21" i="9"/>
  <c r="E23" i="9"/>
  <c r="D21" i="9"/>
  <c r="D23" i="9"/>
  <c r="C21" i="9"/>
  <c r="C23" i="9"/>
  <c r="B21" i="9"/>
  <c r="B23" i="9"/>
  <c r="K19" i="9"/>
  <c r="J19" i="9"/>
  <c r="I19" i="9"/>
  <c r="H19" i="9" s="1"/>
  <c r="H18" i="9"/>
  <c r="H17" i="9"/>
  <c r="H16" i="9"/>
  <c r="H15" i="9"/>
  <c r="G17" i="8"/>
  <c r="D17" i="8"/>
  <c r="C17" i="8"/>
  <c r="F17" i="8"/>
  <c r="H9" i="8"/>
  <c r="G9" i="8"/>
  <c r="E9" i="8"/>
  <c r="F9" i="8" s="1"/>
  <c r="D9" i="8"/>
  <c r="C9" i="8"/>
  <c r="F8" i="8"/>
  <c r="F7" i="8"/>
  <c r="F6" i="8"/>
  <c r="F5" i="8"/>
  <c r="F4" i="8"/>
  <c r="C16" i="6"/>
  <c r="D7" i="6" s="1"/>
  <c r="GE12" i="5"/>
  <c r="GD12" i="5"/>
  <c r="GC12" i="5"/>
  <c r="GB12" i="5"/>
  <c r="GA12" i="5"/>
  <c r="FZ12" i="5"/>
  <c r="FY12" i="5"/>
  <c r="FX12" i="5"/>
  <c r="FW12" i="5"/>
  <c r="FV12" i="5"/>
  <c r="FU12" i="5"/>
  <c r="FT12" i="5"/>
  <c r="FS12" i="5"/>
  <c r="FR12" i="5"/>
  <c r="FQ12" i="5"/>
  <c r="FP12" i="5"/>
  <c r="FO12" i="5"/>
  <c r="FN12" i="5"/>
  <c r="FM12" i="5"/>
  <c r="FL12" i="5"/>
  <c r="FK12" i="5"/>
  <c r="FJ12" i="5"/>
  <c r="FI12" i="5"/>
  <c r="FH12" i="5"/>
  <c r="FG12" i="5"/>
  <c r="FF12" i="5"/>
  <c r="FE12" i="5"/>
  <c r="FD12" i="5"/>
  <c r="FC12" i="5"/>
  <c r="FB12" i="5"/>
  <c r="FA12" i="5"/>
  <c r="EZ12" i="5"/>
  <c r="EY12" i="5"/>
  <c r="EX12" i="5"/>
  <c r="EW12" i="5"/>
  <c r="EV12" i="5"/>
  <c r="EU12" i="5"/>
  <c r="ET12" i="5"/>
  <c r="ES12" i="5"/>
  <c r="ER12" i="5"/>
  <c r="EQ12" i="5"/>
  <c r="EP12" i="5"/>
  <c r="EO12" i="5"/>
  <c r="EN12" i="5"/>
  <c r="EM12" i="5"/>
  <c r="EL12" i="5"/>
  <c r="EK12" i="5"/>
  <c r="EJ12" i="5"/>
  <c r="EI12" i="5"/>
  <c r="EH12" i="5"/>
  <c r="EG12" i="5"/>
  <c r="EF12" i="5"/>
  <c r="EE12" i="5"/>
  <c r="ED12" i="5"/>
  <c r="EC12" i="5"/>
  <c r="EB12" i="5"/>
  <c r="EA12" i="5"/>
  <c r="DZ12" i="5"/>
  <c r="DY12" i="5"/>
  <c r="DX12" i="5"/>
  <c r="DW12" i="5"/>
  <c r="DV12" i="5"/>
  <c r="DU12" i="5"/>
  <c r="DT12" i="5"/>
  <c r="DS12" i="5"/>
  <c r="DR12" i="5"/>
  <c r="DQ12" i="5"/>
  <c r="DP12" i="5"/>
  <c r="DO12" i="5"/>
  <c r="DN12" i="5"/>
  <c r="DM12" i="5"/>
  <c r="DL12" i="5"/>
  <c r="DK12" i="5"/>
  <c r="DJ12" i="5"/>
  <c r="DI12" i="5"/>
  <c r="DH12" i="5"/>
  <c r="DG12" i="5"/>
  <c r="DF12" i="5"/>
  <c r="DE12" i="5"/>
  <c r="DD12" i="5"/>
  <c r="DC12" i="5"/>
  <c r="DB12" i="5"/>
  <c r="DA12" i="5"/>
  <c r="CZ12" i="5"/>
  <c r="CY12" i="5"/>
  <c r="CX12" i="5"/>
  <c r="CW12" i="5"/>
  <c r="CV12" i="5"/>
  <c r="CU12" i="5"/>
  <c r="CT12" i="5"/>
  <c r="CS12" i="5"/>
  <c r="CR12" i="5"/>
  <c r="CQ12" i="5"/>
  <c r="CP12" i="5"/>
  <c r="CO12" i="5"/>
  <c r="CN12" i="5"/>
  <c r="CM12" i="5"/>
  <c r="CL12" i="5"/>
  <c r="CK12" i="5"/>
  <c r="CJ12" i="5"/>
  <c r="CI12" i="5"/>
  <c r="CH12" i="5"/>
  <c r="CG12" i="5"/>
  <c r="CF12" i="5"/>
  <c r="CE12" i="5"/>
  <c r="CD12" i="5"/>
  <c r="CC12" i="5"/>
  <c r="CB12" i="5"/>
  <c r="CA12" i="5"/>
  <c r="BZ12" i="5"/>
  <c r="BY12" i="5"/>
  <c r="BX12" i="5"/>
  <c r="BW12" i="5"/>
  <c r="BV12" i="5"/>
  <c r="BU12" i="5"/>
  <c r="BT12" i="5"/>
  <c r="BS12" i="5"/>
  <c r="BR12" i="5"/>
  <c r="BQ12" i="5"/>
  <c r="BP12" i="5"/>
  <c r="BO12" i="5"/>
  <c r="BN12" i="5"/>
  <c r="BM12" i="5"/>
  <c r="BL12" i="5"/>
  <c r="BK12" i="5"/>
  <c r="BJ12" i="5"/>
  <c r="BI12" i="5"/>
  <c r="BH12" i="5"/>
  <c r="BG12" i="5"/>
  <c r="BF12" i="5"/>
  <c r="BE12" i="5"/>
  <c r="BD12" i="5"/>
  <c r="BC12" i="5"/>
  <c r="BB12" i="5"/>
  <c r="BA12" i="5"/>
  <c r="AZ12" i="5"/>
  <c r="AY12" i="5"/>
  <c r="AX12" i="5"/>
  <c r="AW12" i="5"/>
  <c r="AV12" i="5"/>
  <c r="AU12" i="5"/>
  <c r="AT12" i="5"/>
  <c r="AS12" i="5"/>
  <c r="AR12" i="5"/>
  <c r="AQ12" i="5"/>
  <c r="AP12" i="5"/>
  <c r="AO12" i="5"/>
  <c r="AN12" i="5"/>
  <c r="AM12" i="5"/>
  <c r="AL12" i="5"/>
  <c r="AK12" i="5"/>
  <c r="AJ12" i="5"/>
  <c r="AI12" i="5"/>
  <c r="AH12" i="5"/>
  <c r="AG12" i="5"/>
  <c r="AF12" i="5"/>
  <c r="AE12" i="5"/>
  <c r="AD12" i="5"/>
  <c r="AC12" i="5"/>
  <c r="AB12" i="5"/>
  <c r="AA12" i="5"/>
  <c r="Z12" i="5"/>
  <c r="Y12" i="5"/>
  <c r="X12" i="5"/>
  <c r="W12" i="5"/>
  <c r="V12" i="5"/>
  <c r="U12" i="5"/>
  <c r="T12" i="5"/>
  <c r="S12" i="5"/>
  <c r="R12" i="5"/>
  <c r="Q12" i="5"/>
  <c r="P12" i="5"/>
  <c r="O12" i="5"/>
  <c r="N12" i="5"/>
  <c r="M12" i="5"/>
  <c r="L12" i="5"/>
  <c r="K12" i="5"/>
  <c r="J12" i="5"/>
  <c r="I12" i="5"/>
  <c r="H12" i="5"/>
  <c r="G12" i="5"/>
  <c r="F12" i="5"/>
  <c r="E12" i="5"/>
  <c r="D12"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BN3" i="5"/>
  <c r="BM3" i="5"/>
  <c r="BL3" i="5"/>
  <c r="BK3" i="5"/>
  <c r="BJ3" i="5"/>
  <c r="BI3" i="5"/>
  <c r="BH3" i="5"/>
  <c r="BG3" i="5"/>
  <c r="BF3" i="5"/>
  <c r="BE3" i="5"/>
  <c r="BD3" i="5"/>
  <c r="BC3" i="5"/>
  <c r="BB3" i="5"/>
  <c r="BA3" i="5"/>
  <c r="AZ3" i="5"/>
  <c r="H10" i="4"/>
  <c r="G10" i="4"/>
  <c r="E10" i="4"/>
  <c r="D10" i="4"/>
  <c r="C9" i="4"/>
  <c r="B9" i="4"/>
  <c r="C8" i="4"/>
  <c r="B8" i="4"/>
  <c r="C7" i="4"/>
  <c r="B7" i="4"/>
  <c r="C6" i="4"/>
  <c r="B6" i="4" s="1"/>
  <c r="C5" i="4"/>
  <c r="B5" i="4" s="1"/>
  <c r="B10" i="4" s="1"/>
  <c r="B11" i="4" s="1"/>
  <c r="F29" i="9"/>
  <c r="I21" i="9"/>
  <c r="I23" i="9" s="1"/>
  <c r="C10" i="4"/>
  <c r="C11" i="4"/>
  <c r="D9" i="6"/>
  <c r="D16" i="6"/>
  <c r="D12" i="6"/>
  <c r="D8" i="6"/>
  <c r="D14" i="6"/>
  <c r="D6" i="6"/>
  <c r="D15" i="6"/>
  <c r="D11" i="6"/>
  <c r="D11" i="4" l="1"/>
  <c r="D13" i="6"/>
  <c r="D10" i="6"/>
  <c r="D5" i="6"/>
</calcChain>
</file>

<file path=xl/sharedStrings.xml><?xml version="1.0" encoding="utf-8"?>
<sst xmlns="http://schemas.openxmlformats.org/spreadsheetml/2006/main" count="436" uniqueCount="411">
  <si>
    <t>Lloji i procesit</t>
  </si>
  <si>
    <t>Forma Ligjore</t>
  </si>
  <si>
    <t>Këshilli i Ministrave</t>
  </si>
  <si>
    <t xml:space="preserve">Viti </t>
  </si>
  <si>
    <t xml:space="preserve">Propozon </t>
  </si>
  <si>
    <t>UDHEZIM 14, datë 3.5.2017 PËR ZBATIMIN E LIGJIT NR.33/2017 “PËR PAGESËN DHE FSHIRJEN/ SHUARJEN E DETYRIMEVE TATIMORE, DETYRIMEVE TË PAGUESHME NË DOGANË, SI DHE PROCEDURËN E HEQJES NGA QARKULLIMI TË MJETEVE TË TRANSPORTIT PAS FSHIRJES/ SHUARJES SË DETYRIMEVE TATIMORE”</t>
  </si>
  <si>
    <t>Udhëzim I Përbashkët Nr. 17, datë 30.6.2014. PËR FALJEN E DËNIMEVE ADMINISTRATIVE NË FORMËN E GJOBAVE, TË VËNA NË BAZË TË KONTROLLEVE DHE VERIFIKIMEVE TATIMORE, TË KRYERA PËR PERIUDHËN 1 MARS DERI MË 31 GUSHT 2013</t>
  </si>
  <si>
    <t xml:space="preserve">Akte nenligjore </t>
  </si>
  <si>
    <t>Individët, personat fizikë dhe juridikë, debitorë ndaj administratës doganore e tatimore dhe Institutit të Sigurimeve Shoqërore, për të cilët ka filluar një procedim penal dhe që në përfundim të tij deklarohen fajtorë, apo detyrimi i të cilëve është përcaktuar me vendim gjyqësor të formës së prerë, ose që e kanë paguar detyrimin, me të gjithë komponentët e tij, nuk janë përfitues të faljes së detyrimeve, sipas dispozitave të këtij ligji.</t>
  </si>
  <si>
    <t>2011 / 2013</t>
  </si>
  <si>
    <t xml:space="preserve">LEGALIZIM I KAPITALIT DHE FALJA E NJË PJESE TË BORXHIT TATIMOR DHE DOGANOR
</t>
  </si>
  <si>
    <t>FALJE E GJOBAVE PËR MOSPAGIMIN NË AFAT TË KONTRIBUTEVE TË DETYRUESHME TË SIGURIMEVE SHOQËRORE DHE SHËNDETËSORE NGA SUBJEKTET JURIDIKE DHE FIZIKE</t>
  </si>
  <si>
    <t>PAGESË DHE FSHIRJE/SHUARJE E DETYRIMEVE TATIMORE, DETYRIMEVE TË PAGUESHME NË DOGANË, SI DHE PROCEDURA E HEQJES NGA QARKULLIMI TË MJETEVE TË TRANSPORTIT PAS FSHIRJES /SHUARJES SË DETYRIMEVE TATIMORE</t>
  </si>
  <si>
    <t>Subjektet qe perfitojne
Në cilën masë u përfitua</t>
  </si>
  <si>
    <t>Subjektet qe nuk perfitojne</t>
  </si>
  <si>
    <t>Nuk ka afat te percaktuar ne ligj, por ne interpretim te ligjit 6 muaj nga hyrja ne fuqi (Tetor 2008 - Mars 2009)</t>
  </si>
  <si>
    <t>Nuk ka percaktim ne ligj</t>
  </si>
  <si>
    <t>Procedurat  përcaktohen  me  udhëzim të Ministrit të Financave</t>
  </si>
  <si>
    <t>LIGJ  Nr.10 228, datë 4.2.2010 PËR DISA SHTESA DHE NDRYSHIME NË LIGJIN NR. 8438, DATË 28.12.1998 “PËR TATIMIN MBI TË ARDHURAT”, TË NDRYSHUAR / Miratuar me shumice te thjeshte votash. Shpallur  me  dekretin  nr.6429,  datë  16.2.2010  të  Presidentit.</t>
  </si>
  <si>
    <t xml:space="preserve">Nga falja e detyrimeve tatimore e doganore përjashtohen zyrtarët që kanë detyrimin për deklarim të pasurisë, si dhe personat juridikë, në të cilët këta zyrtarë kanë aksione apo kuota kapitali. </t>
  </si>
  <si>
    <t>Pasqyrat financiare të vitit 2013 që subjekti dorëzon pranë organeve tatimore brenda datës 31 mars 2014 duhet t’u bashkëlidhen pasqyrat analitike të vlerës kontabile të pasurive (aktiveve afatgjata të materialeve), të rivlerësuara dhe të legalizuara, si dhe pasqyra analitike e llogaritjes së amortizimit. Diferenca midis vlerës kontabël të regjistruar në pasqyrat financiare të vitit 2012 dhe vlerës që rezulton nga rivlerësimi për shkak të legalizimit të tyre, pasqyrohet në pasqyrat financiare të vitit 2013 është e amortizueshme për efekte fiskale. 
E drejta e subjekteve që përfitojnë nga legalizimi dhe falja në përputhje me dispozitat e ligjit dhe këtij udhëzimi, mund të ushtrohet deri në datën 31 dhjetor 2013.
Botuar ne Fletoren Zyrtare Nr.61 date 20.05.2011 *udhezimi
Ndryshuar me Udhezimin Nr. 12.1, date 26.5.2011. Botuar ne Fletoren Zyrtare Nr. 67, date 31.05.2011.
Ndryshuar me Udhezimin nr. 12/3, date 4.7.2011. Botuar ne Fletoren Zyrtare Nr.91, date 8.7. 2011.
Ndryshuar me Udhezimin nr. 24, date 30.7.2013. Botuar ne Fletoren Zyrtare Nr.134, date 9.8. 2013.</t>
  </si>
  <si>
    <t>UDHËZIM Nr. 12, datë 18.5.2011 PËR PROCEDURAT E ZBATIMIT TË LIGJIT NR.10 418, DATË 21.4.2011 “PËR LEGALIZIMIN E KAPITALIT DHE FALJEN E NJË PJESE TË BORXHIT TATIMOR DHE DOGANOR”, I NDRYSHUAR
Procedura e shuarjes së detyrimeve fiskale të falura dhe të detyrimeve fiskale, të cilave u ka kaluar afati i parashkrimit, përcaktohet me udhëzim të Ministrit të Financave.</t>
  </si>
  <si>
    <t>Amnistia Fiskale ne Shqiperi dhe faljet/fshirjet e detyrimeve ne vite:</t>
  </si>
  <si>
    <t xml:space="preserve">Amendime te ligjit </t>
  </si>
  <si>
    <t>Afatet dhe Paravendosja në kohë
Sa kohe ishte ne fuqi falja</t>
  </si>
  <si>
    <t>DETYRIMET TATIMORE DHE DOGANORE</t>
  </si>
  <si>
    <t xml:space="preserve">LEGALIZIMI / RIVLERESIMI I KAPITALIT </t>
  </si>
  <si>
    <t>KONTRIBUTEVE TË SIGURIMEVE TË DETYRUESHME SHOQËRORE DHE SHËNDETËSORE:</t>
  </si>
  <si>
    <t>Fshihen/shuhen dënimet administrative (gjobat) dhe kamatëvonesat për sigurimet shoqërore e shëndetësore që i përkasin periudhave tatimore dhjetor 2010 e më parë, që rezultojnë të regjistruara në llogarinë e subjektit.</t>
  </si>
  <si>
    <t>QARKULLIMI RRUGOR I MJETEVE DHE TAKSA E REGJISTRIMIT</t>
  </si>
  <si>
    <t xml:space="preserve">DETYRIMET E UTILITETEVE, ENERGJISE ELEKTRIKE, UJIT, ETJ. </t>
  </si>
  <si>
    <t>DETYRIME TE TJERA JO-TATIMORE</t>
  </si>
  <si>
    <t>1. Falen të gjitha detyrimet e papaguara të tatimpaguesve nga veprimet me të ardhurat jotatimore, të tilla si mospagesat për arka regjistruese, certifikata tatimore, shtypshkrime, fatura tatimore, pullë akcize apo bileta transporti.
2. Të gjithë tatimpaguesve, subjekt i taksës vendore të biznesit të vogël, që janë dënuar me gjobë administrative për mosinstalim të pajisjeve fiskale dhe e kanë instaluar pajisjen fiskale brenda datës 28 shkurt 2011, u falen shumat e gjobave të papaguara për mosplotësimin në kohë të detyrimit për t'u pajisur me pajisje fiskale.</t>
  </si>
  <si>
    <t>AMNISTI FISKALE DHE PENALE TË SUBJEKTEVE QË BËJNË DEKLARIM VULLNETAR TË PASURIVE</t>
  </si>
  <si>
    <t>Projekt-Ligj I rishikuar Qershor 2022
Kerkon miratim me shumice te cilesuar</t>
  </si>
  <si>
    <t>Për zbatimin e këtij ligji, në Drejtorinë e Përgjithshme të Tatimeve ngrihet një strukturë e posaçme, e quajtur Njësia për Mbikëqyrjen e Deklarimit Vullnetar të Pasurive (Njësia), në varësi të drejtpërdrejtë të drejtorit të Përgjithshëm të Tatimeve.
Ngarkohet ministri përgjegjës për financat për nxjerrjen e akteve nënligjore në zbatim të nenit 8, pika 4, nenit 9, pika 2, neni 10 pika 4 nenit 15 pika 1, dhe 17, pika 2 dhe neni 19 pika 2 të këtij ligji, brenda 1 (një) muaji nga hyrja në fuqi e tij.</t>
  </si>
  <si>
    <t xml:space="preserve">ne leke </t>
  </si>
  <si>
    <t>Llogaria ekonomike</t>
  </si>
  <si>
    <t xml:space="preserve">7000901“Tatim ne burim per legalizimin e shumes ne te holla nga individet (3%) </t>
  </si>
  <si>
    <t xml:space="preserve">7020300 “Tatim nga rivleresimi I pasurise se personave juridik (3%)” </t>
  </si>
  <si>
    <t>7020400 "Tatim nga rivleresimi I pasurise se personave juridik (5%)</t>
  </si>
  <si>
    <t xml:space="preserve">7020500 “Tatim nga rivleresimi I pasurise se individeve (1%)” </t>
  </si>
  <si>
    <t>Shkurt 2012</t>
  </si>
  <si>
    <t>Janar 2012</t>
  </si>
  <si>
    <t>Dhjetor 2011</t>
  </si>
  <si>
    <t>Nentor 2011</t>
  </si>
  <si>
    <t>Tetor 2011</t>
  </si>
  <si>
    <t>Total Tatime e penalitete</t>
  </si>
  <si>
    <t>Kapitali shtese i perllogaritur</t>
  </si>
  <si>
    <t xml:space="preserve">Tatime e penalitetete te raportuara mujore </t>
  </si>
  <si>
    <t xml:space="preserve">7115419 “Penalitete kur kapitali i depozituar transferohet jashte shtetit (13%)” </t>
  </si>
  <si>
    <t>Totali Lek</t>
  </si>
  <si>
    <t>Totali euro</t>
  </si>
  <si>
    <t xml:space="preserve">Burimi: MoF _ të ardhura nga legalizimi i kapitaleve </t>
  </si>
  <si>
    <t xml:space="preserve">https://www.financa.gov.al/te-ardhura-nga-legalizimi-i-kapitalit/ </t>
  </si>
  <si>
    <t>Norma mesatare e tatimit per programin DVP 2011</t>
  </si>
  <si>
    <t>Kodi</t>
  </si>
  <si>
    <t>Përshkrimi i treguesit</t>
  </si>
  <si>
    <t>Dhj 2006</t>
  </si>
  <si>
    <t>Jan 2007</t>
  </si>
  <si>
    <t>Shk 2007</t>
  </si>
  <si>
    <t>Mar 2007</t>
  </si>
  <si>
    <t>Pri 2007</t>
  </si>
  <si>
    <t>Maj 2007</t>
  </si>
  <si>
    <t>Qer 2007</t>
  </si>
  <si>
    <t>Korr 2007</t>
  </si>
  <si>
    <t>Gsh 2007</t>
  </si>
  <si>
    <t>Sht 2007</t>
  </si>
  <si>
    <t>Tet 2007</t>
  </si>
  <si>
    <t>Nën 2007</t>
  </si>
  <si>
    <t>Dhj 2007</t>
  </si>
  <si>
    <t>Jan 2008</t>
  </si>
  <si>
    <t>Shk 2008</t>
  </si>
  <si>
    <t>Mar 2008</t>
  </si>
  <si>
    <t>Pri 2008</t>
  </si>
  <si>
    <t>Maj 2008</t>
  </si>
  <si>
    <t>Qer 2008</t>
  </si>
  <si>
    <t>Korr 2008</t>
  </si>
  <si>
    <t>Gsh 2008</t>
  </si>
  <si>
    <t>Sht 2008</t>
  </si>
  <si>
    <t>Tet 2008</t>
  </si>
  <si>
    <t>Nën 2008</t>
  </si>
  <si>
    <t>Dhj 2008</t>
  </si>
  <si>
    <t>Jan 2009</t>
  </si>
  <si>
    <t>Shk 2009</t>
  </si>
  <si>
    <t>Mar 2009</t>
  </si>
  <si>
    <t>Pri 2009</t>
  </si>
  <si>
    <t>Maj 2009</t>
  </si>
  <si>
    <t>Qer 2009</t>
  </si>
  <si>
    <t>Korr 2009</t>
  </si>
  <si>
    <t>Gsh 2009</t>
  </si>
  <si>
    <t>Sht 2009</t>
  </si>
  <si>
    <t>Tet 2009</t>
  </si>
  <si>
    <t>Nën 2009</t>
  </si>
  <si>
    <t>Dhj 2009</t>
  </si>
  <si>
    <t>Jan 2010</t>
  </si>
  <si>
    <t>Shk 2010</t>
  </si>
  <si>
    <t>Mar 2010</t>
  </si>
  <si>
    <t>Pri 2010</t>
  </si>
  <si>
    <t>Maj 2010</t>
  </si>
  <si>
    <t>Qer 2010</t>
  </si>
  <si>
    <t>Korr 2010</t>
  </si>
  <si>
    <t>Gsh 2010</t>
  </si>
  <si>
    <t>Sht 2010</t>
  </si>
  <si>
    <t>Tet 2010</t>
  </si>
  <si>
    <t>Nën 2010</t>
  </si>
  <si>
    <t>Dhj 2010</t>
  </si>
  <si>
    <t>Jan 2011</t>
  </si>
  <si>
    <t>Shk 2011</t>
  </si>
  <si>
    <t>Mar 2011</t>
  </si>
  <si>
    <t>Pri 2011</t>
  </si>
  <si>
    <t>Maj 2011</t>
  </si>
  <si>
    <t>Qer 2011</t>
  </si>
  <si>
    <t>Korr 2011</t>
  </si>
  <si>
    <t>Gsh 2011</t>
  </si>
  <si>
    <t>Sht 2011</t>
  </si>
  <si>
    <t>Tet 2011</t>
  </si>
  <si>
    <t>Nën 2011</t>
  </si>
  <si>
    <t>Dhj 2011</t>
  </si>
  <si>
    <t>Jan 2012</t>
  </si>
  <si>
    <t>Shk 2012</t>
  </si>
  <si>
    <t>Mar 2012</t>
  </si>
  <si>
    <t>Pri 2012</t>
  </si>
  <si>
    <t>Maj 2012</t>
  </si>
  <si>
    <t>Qer 2012</t>
  </si>
  <si>
    <t>Korr 2012</t>
  </si>
  <si>
    <t>Gsh 2012</t>
  </si>
  <si>
    <t>Sht 2012</t>
  </si>
  <si>
    <t>Tet 2012</t>
  </si>
  <si>
    <t>Nen 2012</t>
  </si>
  <si>
    <t>Dhj 2012</t>
  </si>
  <si>
    <t>Jan 2013</t>
  </si>
  <si>
    <t>Shk 2013</t>
  </si>
  <si>
    <t>Mar 2013</t>
  </si>
  <si>
    <t>Pri 2013</t>
  </si>
  <si>
    <t>Maj 2013</t>
  </si>
  <si>
    <t>Qer 2013</t>
  </si>
  <si>
    <t>Korr 2013</t>
  </si>
  <si>
    <t>Gsh 2013</t>
  </si>
  <si>
    <t>Sht 2013</t>
  </si>
  <si>
    <t>Tet 2013</t>
  </si>
  <si>
    <t>Nën 2013</t>
  </si>
  <si>
    <t>Dhj 2013</t>
  </si>
  <si>
    <t>Jan 2014</t>
  </si>
  <si>
    <t>Shk 2014</t>
  </si>
  <si>
    <t>Mar 2014</t>
  </si>
  <si>
    <t>Pri 2014</t>
  </si>
  <si>
    <t>Maj 2014</t>
  </si>
  <si>
    <t>Qer 2014</t>
  </si>
  <si>
    <t>Korr 2014</t>
  </si>
  <si>
    <t>Gsh 2014</t>
  </si>
  <si>
    <t>Sht 2014</t>
  </si>
  <si>
    <t>Tet 2014</t>
  </si>
  <si>
    <t>Nën 2014</t>
  </si>
  <si>
    <t>Dhj 2014</t>
  </si>
  <si>
    <t>Jan 2015</t>
  </si>
  <si>
    <t>Shk 2015</t>
  </si>
  <si>
    <t>Mar 2015</t>
  </si>
  <si>
    <t>Pri 2015</t>
  </si>
  <si>
    <t>Maj 2015</t>
  </si>
  <si>
    <t>Qer 2015</t>
  </si>
  <si>
    <t>Korr 2015</t>
  </si>
  <si>
    <t>Gsh 2015</t>
  </si>
  <si>
    <t>Sht 2015</t>
  </si>
  <si>
    <t>Tet 2015</t>
  </si>
  <si>
    <t>Nen 2015</t>
  </si>
  <si>
    <t>Dhj 2015</t>
  </si>
  <si>
    <t>Jan 2016</t>
  </si>
  <si>
    <t>Shk 2016</t>
  </si>
  <si>
    <t>Mar 2016</t>
  </si>
  <si>
    <t>Pri 2016</t>
  </si>
  <si>
    <t>Maj 2016</t>
  </si>
  <si>
    <t>Qer 2016</t>
  </si>
  <si>
    <t>Korr 2016</t>
  </si>
  <si>
    <t>Gsh 2016</t>
  </si>
  <si>
    <t>Sht 2016</t>
  </si>
  <si>
    <t>Tet 2016</t>
  </si>
  <si>
    <t>Nen 2016</t>
  </si>
  <si>
    <t>Dhj 2016</t>
  </si>
  <si>
    <t>Jan 2017</t>
  </si>
  <si>
    <t>Shk 2017</t>
  </si>
  <si>
    <t>Mar 2017</t>
  </si>
  <si>
    <t>Pri 2017</t>
  </si>
  <si>
    <t>Maj 2017</t>
  </si>
  <si>
    <t>Qer 2017</t>
  </si>
  <si>
    <t>Korr 2017</t>
  </si>
  <si>
    <t>Gsh 2017</t>
  </si>
  <si>
    <t>Sht 2017</t>
  </si>
  <si>
    <t>Tet 2017</t>
  </si>
  <si>
    <t>Nën 2017</t>
  </si>
  <si>
    <t>Dhj 2017</t>
  </si>
  <si>
    <t>Jan 2018</t>
  </si>
  <si>
    <t>Shk 2018</t>
  </si>
  <si>
    <t>Mar 2018</t>
  </si>
  <si>
    <t>Pri 2018</t>
  </si>
  <si>
    <t>Maj 2018</t>
  </si>
  <si>
    <t>Qer 2018</t>
  </si>
  <si>
    <t>Korr 2018</t>
  </si>
  <si>
    <t>Gsh 2018</t>
  </si>
  <si>
    <t>Sht 2018</t>
  </si>
  <si>
    <t>Tet 2018</t>
  </si>
  <si>
    <t>Nën 2018</t>
  </si>
  <si>
    <t>Dhj 2018</t>
  </si>
  <si>
    <t>Jan 2019</t>
  </si>
  <si>
    <t>Shk 2019</t>
  </si>
  <si>
    <t>Mar 2019</t>
  </si>
  <si>
    <t>Pri 2019</t>
  </si>
  <si>
    <t>Maj 2019</t>
  </si>
  <si>
    <t>Qer 2019</t>
  </si>
  <si>
    <t>Korr 2019</t>
  </si>
  <si>
    <t>Gsh 2019</t>
  </si>
  <si>
    <t>Sht 2019</t>
  </si>
  <si>
    <t>Tet 2019</t>
  </si>
  <si>
    <t>Nën 2019</t>
  </si>
  <si>
    <t>Dhj 2019</t>
  </si>
  <si>
    <t>Jan 2020</t>
  </si>
  <si>
    <t>Shk 2020</t>
  </si>
  <si>
    <t>Mar 2020</t>
  </si>
  <si>
    <t>Pri 2020</t>
  </si>
  <si>
    <t>Maj 2020</t>
  </si>
  <si>
    <t>Qer 2020</t>
  </si>
  <si>
    <t>Korr 2020</t>
  </si>
  <si>
    <t>Gsh 2020</t>
  </si>
  <si>
    <t>Sht 2020</t>
  </si>
  <si>
    <t>Tet 2020</t>
  </si>
  <si>
    <t>Nën 2020</t>
  </si>
  <si>
    <t>Dhj 2020</t>
  </si>
  <si>
    <t>Jan 2021</t>
  </si>
  <si>
    <t>Shk 2021</t>
  </si>
  <si>
    <t>Mar 2021</t>
  </si>
  <si>
    <t>Pri 2021</t>
  </si>
  <si>
    <t>Maj 2021</t>
  </si>
  <si>
    <t>Qer 2021</t>
  </si>
  <si>
    <t>Korr 2021</t>
  </si>
  <si>
    <t>Gsh 2021</t>
  </si>
  <si>
    <t>Sht 2021</t>
  </si>
  <si>
    <t>Tet 2021</t>
  </si>
  <si>
    <t>Nen 2021</t>
  </si>
  <si>
    <t>Dhj 2021</t>
  </si>
  <si>
    <t>Jan 2022</t>
  </si>
  <si>
    <t>Shk 2022</t>
  </si>
  <si>
    <t>Mar 2022</t>
  </si>
  <si>
    <t>Pri 2022</t>
  </si>
  <si>
    <t xml:space="preserve">Totali i depozitave
</t>
  </si>
  <si>
    <t xml:space="preserve">Në lekë
</t>
  </si>
  <si>
    <t xml:space="preserve">Ndryshimi % mujore lek </t>
  </si>
  <si>
    <t>1.1.1</t>
  </si>
  <si>
    <t xml:space="preserve">Depozitat e transferueshme
</t>
  </si>
  <si>
    <t>1.1.2</t>
  </si>
  <si>
    <t xml:space="preserve">Depozita me likuiditet të lartë (Depozita pa afat)
</t>
  </si>
  <si>
    <t>1.1.3</t>
  </si>
  <si>
    <t xml:space="preserve">Depozita të tjera
</t>
  </si>
  <si>
    <t xml:space="preserve">Në valutë
</t>
  </si>
  <si>
    <t>Ndryshimi % mujore valute</t>
  </si>
  <si>
    <t>1.2.1</t>
  </si>
  <si>
    <t xml:space="preserve">Depozitat e transferueshme
</t>
  </si>
  <si>
    <t>1.2.2</t>
  </si>
  <si>
    <t xml:space="preserve">Depozita me likuiditet të lartë (Depozita pa afat)
</t>
  </si>
  <si>
    <t>1.2.3</t>
  </si>
  <si>
    <t xml:space="preserve">Depozita të tjera
</t>
  </si>
  <si>
    <t xml:space="preserve">Burimi: Raporti i KLSH per monitorimin e buxhetit të vitit 2011 </t>
  </si>
  <si>
    <t xml:space="preserve">https://panel.klsh.org.al/storage/phpnEHUcE.pdf </t>
  </si>
  <si>
    <t xml:space="preserve">Nr. </t>
  </si>
  <si>
    <t>Totali:</t>
  </si>
  <si>
    <t xml:space="preserve">Emertimi </t>
  </si>
  <si>
    <t>Vlera (milione leke)</t>
  </si>
  <si>
    <t xml:space="preserve">Ne % ndaj totalit </t>
  </si>
  <si>
    <t xml:space="preserve">Detyrimet e papaguara per tatimin mbi fitimin </t>
  </si>
  <si>
    <t>Detyrimet e papaguara per TVSH</t>
  </si>
  <si>
    <t>Detyrimet e papaguara per konstributet e sigurimeve shoqerore</t>
  </si>
  <si>
    <t xml:space="preserve">Detyrimet e papaguara per akcizen </t>
  </si>
  <si>
    <t xml:space="preserve">Detyrimet per tatimin mbi te ardhurat personale </t>
  </si>
  <si>
    <t xml:space="preserve">Detyrimet per taksat nacionale </t>
  </si>
  <si>
    <t xml:space="preserve">Detyrimet per biznesin e vogel </t>
  </si>
  <si>
    <t xml:space="preserve">Detyrimet per kamatvonesat </t>
  </si>
  <si>
    <t xml:space="preserve">Detyrimet per letrat me vlere </t>
  </si>
  <si>
    <t>Te tjera detyrime te tatimit mbi te ardhurat (ne burim)</t>
  </si>
  <si>
    <t xml:space="preserve">LIGJ Nr.9986, datë 11.09.2008: Per faljen e detyrimeve doganore dhe tatimore, të detyrimeve të prapambetura të taksës vjetore të qarkullimit rrugor të mjeteve e të taksës së regjistrimit të përvitshëm të mjeteve, si dhe të gjobave e kamatëvonesave të papaguara të kontributeve të sigurimeve të detyrueshme shoqërore dhe shëndetësore
/ Miratuar me shumice te thjeshte votash. 
Dekreti i Presidentiti Nr.5890, datë 17.9.2008. 
</t>
  </si>
  <si>
    <t>FALJE E DETYRIMEVE DOGANORE DHE TATIMORE, dhe E DETYRIMEVE TË PRAPAMBETURA te tasksave dhe tarifave</t>
  </si>
  <si>
    <t>LEGALIZIM KAPITALI ME TE ARDHURA NE FORME MONETARE NGA JASHTE SHOQERISE</t>
  </si>
  <si>
    <t xml:space="preserve">Ligj Nr. 39/2014, date 17.4.2014 "Për faljen e dënimeve administrative në formën e gjobave, të vëna në bazë të kontrolleve dhe verifikimeve tatimore, të kryera për periudhën Mars – Gusht 2013"/ Miratuar me shumice te thjeshte vitash. Botuar në Fletoren Zyrtare Nr. 67, datë 14 maj 2014. </t>
  </si>
  <si>
    <t>FALJE E DËNIMEVE ADMINISTRATIVE NË FORMËN E GJOBAVE, PËR PERIUDHËN 1MARS DERI MË 31GUSHT 2013</t>
  </si>
  <si>
    <t xml:space="preserve">Ligj Nr. 66/2015, datë 14.07.2015 "Për faljen e gjobave për mospagimin në afat të kontributeve të detyrueshme të sigurimeve shoqërore dhe shëndetësore nga subjektet juridike dhe fizike/ Miratuar me shumice te thjeshte votash. Botuar në Fletoren Zyrtare Nr. 122 datë 16 korrik 2015. </t>
  </si>
  <si>
    <t xml:space="preserve">LIGJ Nr. 33/2017, DATË 30.03.2017, "Për pagesën dhe fshirjen/shuarjen e detyrimeve tatimore të pagueshme në doganë, si dhe procedura e heqjes nga qarkullimi i mjeteve të transportit pas fshirjes/shuarjes së detyrimeve tatimor" / Miratuar me shumice te thjeshte votash. Botuar në Fletoren Zyrtare nr. 85, datë 21 prill 2017. </t>
  </si>
  <si>
    <r>
      <t xml:space="preserve">Ligj Nr. 10 418, datë 21.4.2011 “Për legalizimin e kapitalit dhe faljen e një pjese të borxhit tatimor dhe doganor”, të ndryshuar, I ndryshuar / Miratuar me shumice te thjeshte. Botuar ne Fz 51 më 3.5.2011. 
Ligji Nr.5, datë 28.12.2011, amendim
Ligji nr. 154/2013 datë 30.5.2013, amendim 
(Në nenin 35 të ligjit nr. 10 418, datë 21.4.2011  - data “31 mars 2012” </t>
    </r>
    <r>
      <rPr>
        <b/>
        <sz val="11"/>
        <color indexed="60"/>
        <rFont val="Arial"/>
        <family val="2"/>
      </rPr>
      <t>bëhet “data 31 dhjetor 2013)</t>
    </r>
  </si>
  <si>
    <r>
      <t>Ngarkohet Ministri i Financave të nxjerrë aktet nënligjore për kontabilizimin e të ardhurave, të mbledhura në përputhje me nenet e këtij ligji dhe për sistemimin e detyrimeve të papaguara të subjekteve debitore në një llogari kontabël</t>
    </r>
    <r>
      <rPr>
        <sz val="11"/>
        <color indexed="60"/>
        <rFont val="Arial"/>
        <family val="2"/>
      </rPr>
      <t xml:space="preserve"> “Detyrimi i keq”</t>
    </r>
    <r>
      <rPr>
        <sz val="11"/>
        <color indexed="8"/>
        <rFont val="Arial"/>
        <family val="2"/>
      </rPr>
      <t>.
Ngarkohen Drejtoria e Përgjithshme e Shërbimeve të Transportit Rrugor, Drejtoria e Përgjithshme e Tatimeve dhe njësitë e qeverisjes vendore për sistemimin e detyrimeve të prapambetura, sipas nenit 5 të këtij ligji.
Ngarkohen Ministria e Punëve Publike, Transportit dhe Telekomunikacionit, Ministria e Financave dhe Ministria e Brendshme të nxjerrin aktet nënligjore në zbatimtë këtij ligji.</t>
    </r>
  </si>
  <si>
    <r>
      <t xml:space="preserve">E drejta e subjekteve që të përfitojnë nga legalizimi dhe falja, mund të ushtrohej </t>
    </r>
    <r>
      <rPr>
        <sz val="11"/>
        <color indexed="10"/>
        <rFont val="Arial"/>
        <family val="2"/>
      </rPr>
      <t>deri në datën 31 dhjetor 2011 (Qershor - Dhjetor 2011).</t>
    </r>
    <r>
      <rPr>
        <sz val="11"/>
        <color indexed="8"/>
        <rFont val="Arial"/>
        <family val="2"/>
      </rPr>
      <t xml:space="preserve">
Aktet nënligjore miratohen brenda 3 muajve nga
hyrja në fuqi e këtij ligji.
</t>
    </r>
    <r>
      <rPr>
        <sz val="11"/>
        <color indexed="10"/>
        <rFont val="Arial"/>
        <family val="2"/>
      </rPr>
      <t>Brenda 2 muajve pas përfundimit të periudhës së zbatimit të këtij ligji,</t>
    </r>
    <r>
      <rPr>
        <sz val="11"/>
        <color indexed="8"/>
        <rFont val="Arial"/>
        <family val="2"/>
      </rPr>
      <t xml:space="preserve"> administratat fiskale përgjegjëse shuajnë detyrimet fiskale të falura, sipas këtij ligji, dhe bëjnë pasqyrimet e këtij fakti në regjistrat e tyre kontabël. 
</t>
    </r>
    <r>
      <rPr>
        <b/>
        <sz val="11"/>
        <color indexed="60"/>
        <rFont val="Arial"/>
        <family val="2"/>
      </rPr>
      <t>Ndryshuar ligji per te shtyre afatet deri me 31 Dhjetor 2013</t>
    </r>
  </si>
  <si>
    <r>
      <rPr>
        <sz val="11"/>
        <color indexed="10"/>
        <rFont val="Arial"/>
        <family val="2"/>
      </rPr>
      <t>Brenda 5 muajve pas hyrjes në fuqi të këtij ligji (Qershor / Tetor 2014)</t>
    </r>
    <r>
      <rPr>
        <sz val="11"/>
        <color indexed="8"/>
        <rFont val="Arial"/>
        <family val="2"/>
      </rPr>
      <t>, administratat tatimore, qendrore dhe vendore, fshijnë dënimet administrative, të falura sipas këtij ligji, dhe bëjnë pasqyrimet konkrete të fshirjes në regjistrat e tyre.
Lista e subjekteve përfituese dhe vlera e gjobave përkatëse publikohen brenda 5 muajve në faqen e Ministrisë së Financave</t>
    </r>
  </si>
  <si>
    <r>
      <rPr>
        <sz val="11"/>
        <color indexed="10"/>
        <rFont val="Arial"/>
        <family val="2"/>
      </rPr>
      <t>Brenda 3 muajve pas hyrjes në fuqi të këtij ligji (Gusht / Tetor 2015)</t>
    </r>
    <r>
      <rPr>
        <sz val="11"/>
        <color indexed="8"/>
        <rFont val="Arial"/>
        <family val="2"/>
      </rPr>
      <t>, administrata tatimore fshin dënimet administrative, të falura sipas këtij ligji, dhe bën pasqyrimet konkrete të fshirjes në regjistrat e saj.
Listat e subjekteve përfituese dhe vlera e gjobave përkatëse publikohen, brenda 3 muajve, në faqen zyrtare të Drejtorisë së Përgjithshme të Tatimeve.</t>
    </r>
  </si>
  <si>
    <r>
      <t xml:space="preserve">E drejta e subjekteve që përfitojnë nga dispozitat e këtij ligji ushtrohet </t>
    </r>
    <r>
      <rPr>
        <sz val="11"/>
        <color indexed="60"/>
        <rFont val="Arial"/>
        <family val="2"/>
      </rPr>
      <t>brenda datës 31.12.2017 (Maj / Dhjetor 2017).</t>
    </r>
    <r>
      <rPr>
        <sz val="11"/>
        <color indexed="8"/>
        <rFont val="Arial"/>
        <family val="2"/>
      </rPr>
      <t xml:space="preserve">
Nxjerrja e akteve nënligjore Brenda 15 ditëve nga hyja në fuqi e këtij ligji, Ministri i Financave nxjerr udhëzim për zbatimin e tij.</t>
    </r>
  </si>
  <si>
    <r>
      <t xml:space="preserve">Për subjektet deklaruese ky ligj zbatohet për një afat </t>
    </r>
    <r>
      <rPr>
        <sz val="11"/>
        <color indexed="10"/>
        <rFont val="Arial"/>
        <family val="2"/>
      </rPr>
      <t>deri në 9 (nëntë) muaj</t>
    </r>
    <r>
      <rPr>
        <sz val="11"/>
        <color indexed="8"/>
        <rFont val="Arial"/>
        <family val="2"/>
      </rPr>
      <t xml:space="preserve">  nga data e fillimit të efekteve të tij
Për organet e administratës publike, të përfshira në procesin e deklarimit vullnetar të pasurive, afati i zbatimit të ligjit shtrihet deri në përfundimin e shqyrtimit të deklarimeve të kryera, brenda afatit të parashikuar në pikën 1, të këtij neni, sipas përcaktimeve të këtij ligji. </t>
    </r>
  </si>
  <si>
    <r>
      <t xml:space="preserve">Amendimi i ligjit “Për tatimin mbi të ardhurat” mundësonte </t>
    </r>
    <r>
      <rPr>
        <sz val="11"/>
        <color indexed="60"/>
        <rFont val="Arial"/>
        <family val="2"/>
      </rPr>
      <t>shtimin e kapitaleve të shoqërive tregtare,</t>
    </r>
    <r>
      <rPr>
        <sz val="11"/>
        <color indexed="8"/>
        <rFont val="Arial"/>
        <family val="2"/>
      </rPr>
      <t xml:space="preserve"> nëpërmjet të ardhurave të padeklaruara më parë nga individët, për të legalizuar çdo aset të tyre të vënë me para me origjinë të pavërtetuar. 
Të ardhurat në formë monetare për shtimin e kapitalit me burime nga jashtë shoqërisë, që nuk janë të tatuara më parë, ndërkohë që kanë qenë objekt tatimi dhe që nuk janë të shoqëruara me dokumente  zyrtare,  që  vërtetojnë  origjinën  e  këtyre  të ardhurave.  </t>
    </r>
  </si>
  <si>
    <r>
      <rPr>
        <sz val="11"/>
        <color indexed="10"/>
        <rFont val="Arial"/>
        <family val="2"/>
      </rPr>
      <t xml:space="preserve">Nga falja përfitojnë: 
</t>
    </r>
    <r>
      <rPr>
        <sz val="11"/>
        <rFont val="Arial"/>
        <family val="2"/>
      </rPr>
      <t xml:space="preserve">a) tatimpaguesit, ndaj të cilëve administratat tatimore nuk kanë detyrime për rimbursim të shumave apo kreditim të tatimeve, si dhe kur nuk rezultojnë me tepricë kreditore ndaj administratës tatimore; 
b) tatimpaguesit, ndaj të cilëve administratat tatimore kanë detyrime për rimbursim të shumave apo kreditim të tatimeve ose që rezultojnë me tepricë kreditore, në rastet kur pranojnë, me shkrim, që shuma për t'u rimbursuar apo për t'u kredituar nga administrata tatimore të zvogëlohet në vlerë të barabartë me shumën e detyrimit tatimor të falur; 
c) debitorët ndaj administratës doganore, sipas përcaktimeve të nenit 26 të këtij ligji.
</t>
    </r>
  </si>
  <si>
    <r>
      <rPr>
        <sz val="11"/>
        <color indexed="10"/>
        <rFont val="Arial"/>
        <family val="2"/>
      </rPr>
      <t>Përfitojnë nga ky ligj:</t>
    </r>
    <r>
      <rPr>
        <sz val="11"/>
        <color indexed="8"/>
        <rFont val="Arial"/>
        <family val="2"/>
      </rPr>
      <t xml:space="preserve">
Tatimpaguesit, persona fizikë dhe juridikë, të regjistruar në administratat tatimore, qendrore dhe vendore, dhe që janë debitorë për detyrimet tatimore të
përcaktuara në nenin 3 të këtij ligji. 
</t>
    </r>
    <r>
      <rPr>
        <sz val="11"/>
        <color indexed="10"/>
        <rFont val="Arial"/>
        <family val="2"/>
      </rPr>
      <t xml:space="preserve">Rimbursimi i gjobave të paguara:
</t>
    </r>
    <r>
      <rPr>
        <sz val="11"/>
        <color indexed="8"/>
        <rFont val="Arial"/>
        <family val="2"/>
      </rPr>
      <t>1. Subjekteve që kanë bërë pagesat e gjobave, të përcaktuara në nenin 3 të këtij ligji, u
rimbursohen në masën 100 për qind shumat e paguara të gjobave, sipas radhës së datës
së pagesës së bërë.</t>
    </r>
  </si>
  <si>
    <r>
      <rPr>
        <sz val="11"/>
        <color indexed="10"/>
        <rFont val="Arial"/>
        <family val="2"/>
      </rPr>
      <t>Falen, në masën 100 për qind, gjobat e lidhura me kontributet e sigurimeve shoqërore dhe shëndetësore, të cilat janë evidentuar deri më 31 dhjetor 2014</t>
    </r>
    <r>
      <rPr>
        <sz val="11"/>
        <color indexed="8"/>
        <rFont val="Arial"/>
        <family val="2"/>
      </rPr>
      <t>, në zbatim të neneve 113, “Mosdeklarimi në afat”, pavarësisht vlerës së detyrimit, dhe 114, “Mospagimi në afat i detyrimit tatimor apo i kontributit”, të ligjit nr. 9920, datë 19.5.2008, “Për procedurat tatimore në Republikën e Shqipërisë”, të ndryshuar, për subjektet juridike dhe fizike, kur kontributi dhe kamatëvonesa është paguar plotësisht deri në datën 30 shtator 2015. 
Gjobat që janë në proces apelimi administrativ apo në proces gjyqësor falen, sipas përcaktimeve të nenit 1, të këtij ligji, nga data e hyrjes së tij në fuqi.</t>
    </r>
  </si>
  <si>
    <r>
      <rPr>
        <sz val="11"/>
        <color indexed="10"/>
        <rFont val="Arial"/>
        <family val="2"/>
      </rPr>
      <t>Përfitojnë nga ky ligj:</t>
    </r>
    <r>
      <rPr>
        <sz val="11"/>
        <color indexed="8"/>
        <rFont val="Arial"/>
        <family val="2"/>
      </rPr>
      <t xml:space="preserve">
a) subjektet e regjistruara në regjistrin aktiv, pasiv ose të çregjistruar për detyrime tatimore ndaj administratës tatimore qendrore e vendore, sipas neneve 5, 6, 7 dhe 11 të këtij ligji;
b) subjektet debitore ndaj administratës doganore për detyrime sipas neneve 9, 10 dhe 11 të këtij ligji; c) subjektet pronare të mjeteve të transportit, siç përcaktohet në nenin 12 të këtij ligji.
</t>
    </r>
  </si>
  <si>
    <r>
      <t xml:space="preserve">Subjekte të këtij ligji janë individët shtetas të Republikës së Shqipërisë, pavarësisht nëse janë residentë tatimorë ose jo në Republikën e Shqipërisë, personat fizikë dhe juridikë, tatimpagues rezidentë në Republikën e Shqipërisë, si dhe individët rezidentë tatimorë në Republikën e Shqipërisë, pavarësisht shtetësisë së tyre. 
</t>
    </r>
    <r>
      <rPr>
        <sz val="11"/>
        <color indexed="10"/>
        <rFont val="Arial"/>
        <family val="2"/>
      </rPr>
      <t xml:space="preserve">Kushtet për dhënien e amnistisë nga ndjekja penale </t>
    </r>
    <r>
      <rPr>
        <sz val="11"/>
        <color indexed="8"/>
        <rFont val="Arial"/>
        <family val="2"/>
      </rPr>
      <t xml:space="preserve">
Subjektet përfituese, ndaj të cilave është lëshuar vërtetimi përkatës i përfundimit të procesit të deklarimit vullnetar, përjashtohen nga ndjekja penale për veprat penale në fushën tatimore dhe e doganave që lidhen drejtpërdrejt ose tërthorazi me krijimin dhe disponimin e pasurisë së deklaruar, sipas kushteve të përcaktuara në këtë ligj, të kryera deri në datën e hyrjes në fuqi të këtij ligji.  </t>
    </r>
  </si>
  <si>
    <r>
      <t xml:space="preserve">1. Individët, personat fizikë, si edhe personat juridikë duhet të deklarojnë se duan të legalizojnë vullnetarisht kapitalin, të cilin nuk e kanë deklaruar më parë, ose për të cilin më parë kanë deklaruar një vlerë më të vogël se ajo çfarë duhet të deklaronin tatim në burim, shumën prej 3 për qind të shumës totale të deklaruar;
Detyrimet tatimore të këtij personi fizik, deri më 31 dhjetor 2010, konsiderohen të paguara rregullisht. 
2. Personat juridikë, që kanë të regjistruar ne pasqyrat e tyre financiare pasuri të paluajtshme, makineri dhe pajisje me vlerë më të vogël se ajo e tregut, kanë të drejtë të bëjnë, brenda periudhës së zbatimit të këtij ligji, </t>
    </r>
    <r>
      <rPr>
        <sz val="11"/>
        <color indexed="10"/>
        <rFont val="Arial"/>
        <family val="2"/>
      </rPr>
      <t>rivlerësimin me vlerën e tregut të këtyre pasurive</t>
    </r>
    <r>
      <rPr>
        <sz val="11"/>
        <color indexed="8"/>
        <rFont val="Arial"/>
        <family val="2"/>
      </rPr>
      <t>. 
3. Diferenca nga vlera kontabël e regjistruar në pasqyrat financiare me vlerën, që rezulton nga rivlerësimi, pasqyrohet në pasqyrat financiare të vitit 2011 dhe është e amortizueshme për efekte fiskale.
4. Personat juridikë paguajnë për këtë rivlerësim tarifat e mëposhtme: a) 3 për qind të diferencës ndërmjet vlerës së rivlerësimit dhe vlerës kontabël të regjistruar, për pasuritë e paluajtshme; b) 5 për qind të diferencës ndërmjet vlerës së rivlerësimit dhe vlerës kontabël të regjistruar, për makineri/pajisje.
5. Në rastet kur subjektet/individët, që kanë deklaruar shuma në të holla, dëshirojnë të transferojnë këto shuma ose ekuivalentin e tyre jashtë shtetit, përpara afatit 3-vjeçar nga data e legalizimit të tyre, u mbahet si penalitet: a) 13 për qind e shumës së legalizuar, kur kjo bëhet brenda një viti nga data e legalizimit. Kur transferohen shuma më të mëdha ose më të vogla, shuma e penalitetit përllogaritet në raport me shumën e transferuar, por, në çdo rast, nuk mund të kalojë 13 për qind të shumës së legalizuar që transferohet jashtë shtetit; b) 6 për qind e shumës së legalizuar, kur kjo bëhet pas një viti, por brenda dy vjetëve nga data e legalizimit. Kur transferohen shuma më të mëdha ose më të vogla, shuma e penalitetit përllogaritet në raport me shumën e transferuar, por, në çdo rast, nuk mund të kalojë 6 për qind të shumës së legalizuar, që transferohet jashtë shtetit; c) 3 për qind e shumës së legalizuar, kur kjo bëhet pas dy vjetëve, por brenda tre vjetëve nga data e legalizimit. Kur transferohen shuma më të mëdha ose më të vogla, shuma e penalitetit përllogaritet në raport me shumën e transferuar, por, në çdo rast, nuk mund të kalojë 3 për qind të shumës së legalizuar që do të transferohet jashtë shtetit.</t>
    </r>
  </si>
  <si>
    <r>
      <rPr>
        <sz val="11"/>
        <color indexed="10"/>
        <rFont val="Arial"/>
        <family val="2"/>
      </rPr>
      <t xml:space="preserve">Kufiri për deklarimin vullnetar </t>
    </r>
    <r>
      <rPr>
        <sz val="11"/>
        <color indexed="8"/>
        <rFont val="Arial"/>
        <family val="2"/>
      </rPr>
      <t xml:space="preserve">
1. Pasuria që lejohet të deklarohet vullnetarisht sipas parashikimeve të këtij ligji nuk duhet të kalojë vlerën maksimale 2 000 000 (dy milionë) euro. Për personat në përbërje të certifikates familjare, pasuria që lejohet të deklarohet sipas parashikimit të pikës 1, është tërësia e deklarimeve vullnetare të kryefamiljarit ose cdo personi madhor, bazuar në  të dhënat  e certifikatës familjare  sipas përbërjes që rezulton e dokumentuar deri me datë 1.1.2022.
</t>
    </r>
    <r>
      <rPr>
        <sz val="11"/>
        <color indexed="10"/>
        <rFont val="Arial"/>
        <family val="2"/>
      </rPr>
      <t>Procedura e deklarimit vullnetar të pasurive dhe i pasqyrave financiare</t>
    </r>
    <r>
      <rPr>
        <sz val="11"/>
        <color indexed="8"/>
        <rFont val="Arial"/>
        <family val="2"/>
      </rPr>
      <t xml:space="preserve">
1. Subjektet e këtij ligji mund të deklarojnë vullnetarisht pasuritë dhe elemente të pasqyrave financiare që nuk i kanë deklaruar më parë apo i kanë deklaruar në një një vlerë më të vogël se ajo çfarë duhet të deklaronin pavarësisht nëse pasuritë, në tërësinë apo pjesë të tyre, janë të paregjistruara në autoritetet kompetente, apo ndodhen ose jo në territorin e Republikës së Shqipërisë. 
2. Deklarimi vullnetar i pasurive apo i pasqyrave financiare kryhet pranë Njësisë Speciale, nëpërmjet paraqitjes së një vetëdeklarimi sipas formularit të deklarimit vullnetar.  Njësia, brenda 5 (pesë) ditëve pune nga depozitimi i formularit të deklarimit vullnetar, kryen verifikimet paraprake nëse aplikuesi është subjekt përfitues i këtij dhe pajis subjektin ose përfaqësuesin e tij me një dublikat (kopje) të formularit të vetëdeklarimit të certifikuar/nënshkruar nga Njësia. Formati i formularit të deklarimit vullnetar dhe mënyra e procedimit për deklarimin vullnetar të pasurive dhe të pasqyrave financiare përcaktohen me udhëzim të ministrit përgjegjës për financat. 
3. Procesi i deklarimit vullnetar fillon me depozitimin e formularit të deklarimit vullnetar të përmendur në pikën 2, të këtij neni dhe përfundon me pajisjen e subjektit me vërtetimin përkatës, të lëshuar sipas parashikimeve të këtij ligji. 
Shumat në të holla depozitohen në llogari bankare të bankave të nivelit të dytë, ndërsa për pasuritë e tjera, të detyrueshme për t’u regjistruar, ndiqen procedurat e regjistrimit sipas parashikimeve të legjislacionit përkatës të fushës. 
4. Deklarimet dhe veprimet e kryera në kuadër të kësaj procedure nga ana e subjekteve përfituese, sipas këtij ligji, në lidhje me llojin dhe vlerën e pasurisë që deklarojnë vullnetarisht në formularin përkatës, nuk shërbejnë si indicie apo provë për ndjekjen apo procedimin penal dhe/ose administrativ të subjekteve përfituese.</t>
    </r>
  </si>
  <si>
    <r>
      <rPr>
        <sz val="11"/>
        <color indexed="10"/>
        <rFont val="Arial"/>
        <family val="2"/>
      </rPr>
      <t xml:space="preserve">Rivlerësimi i pasurisë së paluajtshme për individët: </t>
    </r>
    <r>
      <rPr>
        <sz val="11"/>
        <color indexed="8"/>
        <rFont val="Arial"/>
        <family val="2"/>
      </rPr>
      <t xml:space="preserve">
1. Individët, të cilët kanë në pronësi pasuri të paluajtshme, kanë të drejtë që, brenda kohës së zbatimit të këtij ligji, </t>
    </r>
    <r>
      <rPr>
        <sz val="11"/>
        <color indexed="10"/>
        <rFont val="Arial"/>
        <family val="2"/>
      </rPr>
      <t>të bëjnë rivlerësimin e kësaj pasurie me vlerën e tregut</t>
    </r>
    <r>
      <rPr>
        <sz val="11"/>
        <color indexed="8"/>
        <rFont val="Arial"/>
        <family val="2"/>
      </rPr>
      <t>. 
2. Ky rivlerësim mund të bëhet nga një ekspert i licencuar për vlerësimin e pasurisë së paluajtshme nga institucionet përkatëse ose nga zyrat vendore të regjistrimit të pasurive të paluajtshme. 
3. Në rast se individi zgjedh që të bëjë rivlerësimin me një ekspert të licencuar, atëherë aplikimit të tij për rivlerësim të pasurisë së paluajtshme i bashkëlidh edhe aktin e vlerësimit të ekspertit. 
4. Zyrat vendore të regjistrimit të pasurive të paluajtshme llogarisin diferencën ndërmjet çmimit të kontratës së regjistruar në këtë zyrë dhe vlerës së pasqyruar në akt ekspertim, si dhe</t>
    </r>
    <r>
      <rPr>
        <sz val="11"/>
        <color indexed="10"/>
        <rFont val="Arial"/>
        <family val="2"/>
      </rPr>
      <t xml:space="preserve"> tarifën që duhet të paguajë individi për të regjistruar këtë rivlerësim</t>
    </r>
    <r>
      <rPr>
        <sz val="11"/>
        <color indexed="8"/>
        <rFont val="Arial"/>
        <family val="2"/>
      </rPr>
      <t xml:space="preserve">. 
5. Në rast se individi zgjedh që rivlerësimi të kryhet nga zyra e regjistrimit të pasurive të paluajtshme </t>
    </r>
    <r>
      <rPr>
        <sz val="11"/>
        <color indexed="10"/>
        <rFont val="Arial"/>
        <family val="2"/>
      </rPr>
      <t>me çmimet minimale fiskale</t>
    </r>
    <r>
      <rPr>
        <sz val="11"/>
        <color indexed="8"/>
        <rFont val="Arial"/>
        <family val="2"/>
      </rPr>
      <t xml:space="preserve">, atëherë ky fakt shprehet në aplikimin e tij për rivlerësim. 
6. Në rastin e parashikuar në pikën 5 të këtij neni, zyrat vendore të regjistrimit të pasurive të paluajtshme llogarisin </t>
    </r>
    <r>
      <rPr>
        <sz val="11"/>
        <color indexed="10"/>
        <rFont val="Arial"/>
        <family val="2"/>
      </rPr>
      <t>diferencën ndërmjet çmimit të kontratës së regjistruar</t>
    </r>
    <r>
      <rPr>
        <sz val="11"/>
        <color indexed="8"/>
        <rFont val="Arial"/>
        <family val="2"/>
      </rPr>
      <t xml:space="preserve"> në këtë zyrë dhe vlerës së dalë nga rivlerësimi me çmimet minimale fiskale, si dhe tarifën që duhet të paguajë shtetasi për të regjistruar këtë rivlerësim. 
7. Tarifa, që paguhet për regjistrimin e këtij rivlerësimi, është 1 për qind e diferencës ndërmjet vlerës së rivlerësimit me vlerën e kontratës së regjistruar në zyrat e regjistrimit të pasurive të paluajtshme. 
8. Në rastet kur pasuria e paluajtshme rezulton e regjistruar pa një kontratë shitjeje, atëherë, si vlerë regjistrimi, në zyrat e regjistrimit të pasurive të paluajtshme, konsiderohet vlera e çmimeve minimale fiskale në çastin e regjistrimit. 
9. Aplikimi bëhet sipas formularëve standardë, të miratuar me urdhër të Ministrit të Financave. 
10. Për shitjen e pasurisë, të bërë pas rivlerësimit, tatimi llogaritet si diferencë e çmimit të shitjes dhe çmimit të dalë nga rivlerësimi.</t>
    </r>
  </si>
  <si>
    <r>
      <rPr>
        <sz val="11"/>
        <color indexed="10"/>
        <rFont val="Arial"/>
        <family val="2"/>
      </rPr>
      <t xml:space="preserve">Deklarimi vullnetar i shumave në të holla </t>
    </r>
    <r>
      <rPr>
        <sz val="11"/>
        <color indexed="8"/>
        <rFont val="Arial"/>
        <family val="2"/>
      </rPr>
      <t xml:space="preserve">
1. Për deklarimin e shumave në të holla subjekti ose përfaqësuesi i tij, pasi pajiset me formularin e deklarimit vullnetar të lëshuar nga Njësia, sipas parashikimeve të nenit 9, të këtij ligji, dorëzon një kopje të këtij formulari për depozitimin e shumës në të holla të deklaruar në formular në një numër llogarie të hapur për këtë qëllim. 
2. Banka apo institucioni financiar, pasi verifikon formularin për shumën në të holla që kërkohet të deklarohet, pajis subjektin ose përfaqësuesin e tij me vërtetim të depozitimit të shumës dhe të mbajtjes së tatimit.
3. Banka apo institucionet e tjera financiare, që veprojnë në kuadër të këtij ligji, njoftojnë menjëherë Njësinë mbi depozitimin e shumës në të holla dhe përputhshmërinë e kësaj shume me vlerën e deklaruar në formular. 
4. Ndërveprimi i bankave të nivelit të dytë apo i institucioneve të tjera financiare, shkëmbimi i të dhënave dhe bashkëpunimi me Njësinë si dhe mënyra e procedimit për këtë fazë të procesit të deklarimit vullnetar, përcaktohen me udhëzim të ministrit përgjegjës për financat. 
</t>
    </r>
    <r>
      <rPr>
        <sz val="11"/>
        <color indexed="10"/>
        <rFont val="Arial"/>
        <family val="2"/>
      </rPr>
      <t xml:space="preserve">Legalizim i pasurive  
</t>
    </r>
    <r>
      <rPr>
        <sz val="11"/>
        <color indexed="8"/>
        <rFont val="Arial"/>
        <family val="2"/>
      </rPr>
      <t>1. Pasuritë e deklaruara vullnetarisht, që ndodhen jashtë territorit të Republikës së Shqipërisë, mund të legalizohen me pagimin e tatimit të posaçëm, sipas parashikimit të nenit 16, të këtij ligji. Pasuritë e legalizuar në këtë mënyrë mund të përdoren dhe administrohen lirisht sipas parashikimeve të legjislacionit përkatës. 
2. Për legalizimin e pasurive, sipas pikës 1, të këtij neni, subjektet e këtij ligji, personalisht apo nëpërmjet përfaqësuesve të tyre, plotësojnë formularin për deklarimin vullnetar të pasurive, sipas parashikimeve të nenit 9, të këtij ligji, dhe e paraqisin këtë deklarim në autoritetet përgjegjëse doganore kufitare për kryerjen e procedurave doganore, sipas legjislacionit në fuqi. Rregullat dhe mënyra e riatdhesimit të pasurive përcaktohen me udhëzim të ministrit përgjegjës për financat. 
3. Deklarimet dhe veprimet e kryera në kuadër të legalizimit të pasurive nga ana e subjekteve përfituese, sipas këtij ligji, në lidhje me llojin dhe vlerën e pasurisë që deklarojnë vullnetarisht në formularin përkatës, nuk shërbejnë si indicie apo provë për ndjekjen apo procedimin penal dhe/ose administrativ të këtyre subjekteve.</t>
    </r>
  </si>
  <si>
    <r>
      <rPr>
        <sz val="11"/>
        <color indexed="10"/>
        <rFont val="Arial"/>
        <family val="2"/>
      </rPr>
      <t xml:space="preserve">Kufizimet  e deklarimit vullnetar të shumave në të holla 
</t>
    </r>
    <r>
      <rPr>
        <sz val="11"/>
        <color indexed="8"/>
        <rFont val="Arial"/>
        <family val="2"/>
      </rPr>
      <t>1. Shumat në të holla të deklaruara në kuadër të këtij ligji nuk mund të transferohen jashtë shtetit për nje periudhë 5 vjecare nga momenti i depozitimit të tyre në përfundim të procedurës së deklarimit vullnetar sipas parashikimit të shkronjës a, të pikës 1, të nenit 16, të këtij ligji.
2. Bankat apo institucionet financiare në të cilat janë depozituar shuma në të holla, sipas këtij ligji, informojnë subjektet që deklarojnë për kushtin e parashikuar në  pikën e parë , për rastet kur ata, pas depozitimit të shumave në llogaritë përkatëse, mund të dëshirojnë të kryejnë transferta bankare jashtë shtetit, për shumat e deklaruara sipas këtij ligji, brenda  5 viteve nga data e depozitimit të tyre.
3. Subjekti deklarues nuk mund ti tërheqë shuma në të holla të depozituara deri në përfundim të afatit të zbatim të këtij ligji.
4. Në rastet kur subjektet që kanë deklaruar shuma në të holla, dëshirojnë të transferojnë këto shuma ose ekuivalentin e tyre jashtë shtetit, përpara afatit 5-vjeçar nga data e depozitimit të tyre, u mbahet si penalitet në masën 30% të shumës së transferuar.
5. Penalitetet e parashikuara në pikën 4 të këtij neni kalojnë në llogari të thesarit në Ministrinë përgjegjëse për  Financat, nga bankat, dhe janë në shtesë të shumës fillestare të paguar në çastin e depozitimit të tyre në përfundim të procedurës së deklarimit vullnetar.</t>
    </r>
  </si>
  <si>
    <r>
      <rPr>
        <sz val="11"/>
        <color indexed="60"/>
        <rFont val="Arial"/>
        <family val="2"/>
      </rPr>
      <t xml:space="preserve">FALJA E DETYRIMEVE TATIMORE DHE DOGANORE: </t>
    </r>
    <r>
      <rPr>
        <sz val="11"/>
        <color indexed="8"/>
        <rFont val="Arial"/>
        <family val="2"/>
      </rPr>
      <t xml:space="preserve">
1. Personave fizikë e juridikë, që janë debitorë ndaj administratës doganore dhe administratës tatimore, të evidentuar dhe të kontabilizuar pa vendime administrative përkatëse apo me vendime administrative të panjoftuara brenda afateve ligjore, të parashikuara në Kodin Doganor të Republikës së Shqipërisë dhe në ligjin për procedurat tatimore, u falet detyrimi doganor dhe tatimor, së bashku me komponentët, gjobat dhe kamatëvonesat.
2. Personave fizikë e juridikë, debitorë ndaj administratës doganore dhe administratës tatimore, që janë aktualisht të evidentuar dhe të kontabilizuar si të tillë në këto dy administrata, për të cilët procedura e evidentimit, marrjes së vendimit administrativ përkatës, si dhe njoftimit të tij
debitorit është bërë në përputhje me dispozitat e Kodit Doganor të Republikës së Shqipërisë dhe ligjit për procedurat tatimore, u falen gjobat dhe kamatëvonesat, </t>
    </r>
    <r>
      <rPr>
        <sz val="11"/>
        <color indexed="60"/>
        <rFont val="Arial"/>
        <family val="2"/>
      </rPr>
      <t xml:space="preserve">me kusht që principali i detyrimit të paguhet brenda 6 muajve nga hyrja në fuqi e këtijligji.
</t>
    </r>
    <r>
      <rPr>
        <sz val="11"/>
        <color indexed="8"/>
        <rFont val="Arial"/>
        <family val="2"/>
      </rPr>
      <t>3. Institucioneve shtetërore dhe ndërmarrjeve e shoqërive me kapital tërësisht shtetëror, debitorë ndaj administratës doganore dhe administratës tatimore, u falen detyrimi doganor dhe detyrimi tatimor, me të gjithë komponentët, si kamatëvonesa dhe gjoba.
4.1. Personave fizikë, individë, debitorë ndaj administratës doganore, për automjetet e importuara, të evidentuara dhe të kontabilizuara deri në datën 31.12.2000, u falet detyrimi doganor, me të gjithë komponentët e tij, si kamatëvonesa, gjoba dheditë-qëndrimi. 
4.2. Personave fizikë e juridikë, debitorë ndaj administratës doganore, për automjetet e importuara, të evidentuara dhe të kontabilizuara nga data 1.1.2001 deri në hyrjen në fuqi të këtij ligji, u falen kamatëvonesat, gjobat dhe taksa për ditë-qëndrimi, me kusht që principali i detyrimit të arkëtohet brenda 6 muajve nga hyrja në fuqi e këtij ligji.</t>
    </r>
  </si>
  <si>
    <r>
      <rPr>
        <sz val="11"/>
        <color indexed="10"/>
        <rFont val="Arial"/>
        <family val="2"/>
      </rPr>
      <t xml:space="preserve">Falja e detyrimeve tatimore pa pagesë:
</t>
    </r>
    <r>
      <rPr>
        <sz val="11"/>
        <color indexed="8"/>
        <rFont val="Arial"/>
        <family val="2"/>
      </rPr>
      <t xml:space="preserve">1. Detyrimet tatimore të personave fizikë, të regjistruara si subjekt i taksës vendore të biznesit të vogël, të mbetura të papaguara e që i përkasin </t>
    </r>
    <r>
      <rPr>
        <sz val="11"/>
        <color indexed="10"/>
        <rFont val="Arial"/>
        <family val="2"/>
      </rPr>
      <t>periudhës tatimore deri më 31 dhjetor 2010</t>
    </r>
    <r>
      <rPr>
        <sz val="11"/>
        <color indexed="8"/>
        <rFont val="Arial"/>
        <family val="2"/>
      </rPr>
      <t xml:space="preserve">; 
2. Detyrimet tatimore të papaguara të individëve për </t>
    </r>
    <r>
      <rPr>
        <sz val="11"/>
        <color indexed="10"/>
        <rFont val="Arial"/>
        <family val="2"/>
      </rPr>
      <t>periudhën tatimore deri më 31 dhjetor 2010</t>
    </r>
    <r>
      <rPr>
        <sz val="11"/>
        <color indexed="8"/>
        <rFont val="Arial"/>
        <family val="2"/>
      </rPr>
      <t xml:space="preserve">. 
3. Detyrimet tatimore të papaguara të tatimpaguesve, persona juridikë apo persona fizikë, të regjistruar si subjekt i TVSH-së, që janë të evidentuar në regjistrat e administratave tatimore </t>
    </r>
    <r>
      <rPr>
        <sz val="11"/>
        <color indexed="10"/>
        <rFont val="Arial"/>
        <family val="2"/>
      </rPr>
      <t>deri në datën 31 dhjetor 2008</t>
    </r>
    <r>
      <rPr>
        <sz val="11"/>
        <color indexed="8"/>
        <rFont val="Arial"/>
        <family val="2"/>
      </rPr>
      <t xml:space="preserve">. 
4. Detyrimet e prapambetura të pronarëve të mjeteve për taksën e regjistrimit të përvitshëm të mjeteve dhe taksën vjetore të qarkullimit rrugor për periudhën </t>
    </r>
    <r>
      <rPr>
        <sz val="11"/>
        <color indexed="10"/>
        <rFont val="Arial"/>
        <family val="2"/>
      </rPr>
      <t>deri më 31 dhjetor 2010</t>
    </r>
    <r>
      <rPr>
        <sz val="11"/>
        <color indexed="8"/>
        <rFont val="Arial"/>
        <family val="2"/>
      </rPr>
      <t xml:space="preserve">. 
</t>
    </r>
    <r>
      <rPr>
        <sz val="11"/>
        <color indexed="10"/>
        <rFont val="Arial"/>
        <family val="2"/>
      </rPr>
      <t>Falja e detyrimeve ndaj administratës doganore:</t>
    </r>
    <r>
      <rPr>
        <sz val="11"/>
        <color indexed="8"/>
        <rFont val="Arial"/>
        <family val="2"/>
      </rPr>
      <t xml:space="preserve"> 
1. Falen të gjitha detyrimet, gjobat dhe kamatëvonesat e debitorëve ndaj administratës doganore, të lindura deri më 31 dhjetor 2008 dhe të evidentuara nëpërmjet vendimeve të kësaj administrate, të kontabilizuara deri më 31 dhjetor 2010 dhe të papaguara, në përputhje me dispozitat e Kodit Doganor të Republikës së Shqipërisë. 
2. Të gjithë debitorëve ndaj administratës doganore që, brenda afatit të zbatimit të këtij ligji, paguajnë 50 për qind të shumës së principalit të detyrimit, të lindur gjatë vitit 2009 dhe të evidentuar nëpërmjet vendimeve të kësaj administrate e të kontabilizuar dhe të papaguara deri në hyrjen në fuqi të këtij ligji, në përputhje me dispozitat e Kodit Doganor të Republikës së Shqipërisë, u falen gjobat dhe kamatëvonesat e papaguara, të lidhura me këto detyrime. 
3. Të gjithë debitorëve ndaj administratës doganore që, brenda afatit të zbatimit të këtij ligji, paguajnë të gjithë shumën e principialit të detyrimit, të lindur gjatë vitit 2010 dhe të evidentuar nëpërmjet vendimeve të kësaj administrate dhe të kontabilizuar e të papaguar deri në hyrjen në fuqi të këtij ligji, në përputhje me dispozitat e Kodit Doganor të Republikës së Shqipërisë, u falen gjobat dhe kamatëvonesat e papaguara, të lidhura me këto detyrime. 
4. Shtetasve, të cilët kanë futur në territorin doganor të Republikës së Shqipërisë automjete deri në fund të vitit 2010 dhe që nuk i kanë paguar detyrimet ndaj administratës doganore, u falen pjesa tjetër e principalit së bashku me gjobat dhe kamatëvonesat, që do të paguanin, nëse paguajnë 50 për qind të principalit të detyrimit ndaj kësaj administrate.</t>
    </r>
  </si>
  <si>
    <r>
      <rPr>
        <sz val="11"/>
        <color indexed="10"/>
        <rFont val="Arial"/>
        <family val="2"/>
      </rPr>
      <t xml:space="preserve">1. Falen gjobat e vendosura si pjesë e detyrimit tatimor, </t>
    </r>
    <r>
      <rPr>
        <sz val="11"/>
        <color indexed="8"/>
        <rFont val="Arial"/>
        <family val="2"/>
      </rPr>
      <t>që janë të evidentuara sipas datës së nxjerrjes së njoftim-vlerësimit (akti administrativ) ose të kontabilizuara në regjistrat e administratave tatimore, qendrore dhe vendore, gjatë periudhës 1 mars deri më 31 gusht 2013, ndaj tatimpaguesve, persona juridikë apo persona fizikë, të regjistruar në administratat tatimore.
2. Falen gjobat e vendosura, që janë evidentuar sipas pikës 1, të këtij neni, të cilat, në momentin e hyrjes në fuqi të këtij ligji, janë ankimuar dhe janë në proces ankimi administrativ apo në proces gjyqësor.
3. Të gjithë tatimpaguesit që janë dënuar me gjobë administrative për punonjës të padeklaruar apo të deklaruar me vonesë, për mosinstalim të pajisjeve fiskale apo moslëshim të kuponit tatimor ose moslëshim të biletave, u falen shumat e gjobave të vendosura.</t>
    </r>
  </si>
  <si>
    <r>
      <rPr>
        <sz val="11"/>
        <color indexed="10"/>
        <rFont val="Arial"/>
        <family val="2"/>
      </rPr>
      <t xml:space="preserve">1. Fshihen/shuhen detyrimet tatimore të papaguara, </t>
    </r>
    <r>
      <rPr>
        <sz val="11"/>
        <color indexed="8"/>
        <rFont val="Arial"/>
        <family val="2"/>
      </rPr>
      <t xml:space="preserve">sipas përcaktimit në pikën 1, të nenit 2, të këtij ligji, që i përkasin periudhave tatimore dhjetor 2010 e më parë dhe që rezultojnë të regjistruara në llogarinë e subjektit, përveç kontributit të sigurimeve shoqërore e shëndetësore, si dhe rasteve kur parashikohet ndryshe në këtë ligj.
2. Fshihen/shuhen detyrimet e papaguara, të përcaktuara sipas ligjit nr. 9632, datë 30.10.2006, “Për sistemin e taksave vendore”, të ndryshuar, që u përkasin periudhave tatimore dhjetor 2010 e më parë. 
</t>
    </r>
    <r>
      <rPr>
        <sz val="11"/>
        <color indexed="10"/>
        <rFont val="Arial"/>
        <family val="2"/>
      </rPr>
      <t>Fshirja/shuarja e detyrimeve të pagueshme në doganë</t>
    </r>
    <r>
      <rPr>
        <sz val="11"/>
        <color indexed="8"/>
        <rFont val="Arial"/>
        <family val="2"/>
      </rPr>
      <t xml:space="preserve">
1. Fshihen/shuhen nga regjistrat detyrimet e pagueshme në doganë, sipas kuptimit të pikës 2, të nenit 2, të këtij ligji, të papaguara ndaj administratës doganore dhe të evidentuara nëpërmjet vendimeve të kësaj administrate deri në datën 31 dhjetor 2010.
2. Fshihen/shuhen nga regjistrat detyrimet e pagueshme në doganë, sipas kuptimit të pikës 2, të nenit 2, të këtij ligji, të papaguara ndaj administratës doganore dhe të evidentuara për individët, lidhur me produktet e duhanit, nëpërmjet vendimeve të kësaj administrate deri në datën 31 dhjetor 2016.
3. Fshihen/shuhen nga regjistrat detyrimet e pagueshme në doganë, sipas kuptimit të pikës 2, të nenit 2, të këtij ligji, të evidentuara në administratën doganore, për TVSH-në e shtyrë dhe të papaguar për makineritë e pajisjet, importimi i të cilave është përjashtuar nga tatimi mbi vlerën e shtuar, sipas listës përkatëse në fuqi, deri në datën 31.12.2016.
</t>
    </r>
  </si>
  <si>
    <r>
      <rPr>
        <sz val="11"/>
        <color indexed="10"/>
        <rFont val="Arial"/>
        <family val="2"/>
      </rPr>
      <t xml:space="preserve">Tatimi i posaçëm </t>
    </r>
    <r>
      <rPr>
        <sz val="11"/>
        <color indexed="8"/>
        <rFont val="Arial"/>
        <family val="2"/>
      </rPr>
      <t xml:space="preserve">
1. Në rastet e deklarimit vullnetar të shumave në të holla dhe të depozitimit të tyre në llogaritë bankare, banka apo institucioni financiar mban një tatim të posaçëm prej:
a) 7  për qind të shumës totale të deklaruar, për deklarime dhe pagesa të kryera në 4 muajt e parë nga hyrja në fuqi e ligjit;
b) 10 për qind të shumës totale të deklaruar, për deklarime dhe pagesa të kryera pas 4 muajve nga hyrja në fuqi e ligjit. 
Nëse subjektet që kanë bërë deklarimin vullnetar të shumave në të holla nëpërmjet depozitimit të tyre në llogari bankare, vendosin ti investojnë shumat e deklaruara në tituj shtetërorë, bono thesari apo obligacione jo më të vogla se 2 vjeçare, Banka e Shqipërisë në rolin e Agjentit Fiskal, mban një tatim të posaçëm prej:  
i)   5 për qind të shumës totale për invetime të bëra në katër muajt e parë nga hyrja në fuqi e ligjit;
ii)  7 për qind të shumës totale për invetime të bëra pas katër muajve nga hyrja në fuqi e ligjit. 
2. Në rastet e deklarimit vullnetar të pasurive të tjera të luajtshme apo të paluajtshme të deklaruara vullnetarisht pranë Njësisë, tatimi i posaçëm paguhet, si më poshtë vijon: 
a) 7 për qind të vlerës së deklaruar, për deklarime dhe pagesa të kryera në katër muajt e parë nga hyrja në fuqi e ligjit; 
b) 10 për qind të vlerës së deklaruar, për deklarime dhe pagesa të kryera pas katër muajve nga hyrja në fuqi e ligjit. 
3. Bankat e nivelit të dytë apo institucionet financiare transferojnë të ardhurat nga pagesat e tatimit të posaçëm në kuadër të këtij ligji, në llogarinë e posaçme të thesarit, të ministrisë përgjegjëse për financat. 
4. Detyrimet tatimore të subjekteve përfituese, në lidhje me vlerën dhe llojin e pasurisë së deklaruar, konsiderohen të paguara rregullisht dhe autoritetet kompetente tatimore nuk mund të kërkojnë pagesën e detyrimeve të tjera shtesë ndaj atyre të paguara sipas përcaktimeve të këtij neni.</t>
    </r>
  </si>
  <si>
    <r>
      <rPr>
        <sz val="11"/>
        <color indexed="10"/>
        <rFont val="Arial"/>
        <family val="2"/>
      </rPr>
      <t xml:space="preserve">Falja e detyrimit tatimor për tatimpaguesit, persona juridikë, apo tatimpaguesit e regjistruar si subjekt i TVSH-së: 
</t>
    </r>
    <r>
      <rPr>
        <sz val="11"/>
        <color indexed="8"/>
        <rFont val="Arial"/>
        <family val="2"/>
      </rPr>
      <t xml:space="preserve">1. Detyrimet tatimore të papaguara të tatimpaguesve, persona juridikë, apo persona fizikë, të regjistruar si subjekt i TVSH-së, që janë të evidentuara në regjistrat e administratave tatimore </t>
    </r>
    <r>
      <rPr>
        <sz val="11"/>
        <color indexed="10"/>
        <rFont val="Arial"/>
        <family val="2"/>
      </rPr>
      <t>në periudhën 1 janar 2009 deri më 31 dhjetor 2009, falen nëse tatimpaguesi, brenda periudhës së zbatimit të këtij ligji, paguan 30 për qind të principalit të tatimit</t>
    </r>
    <r>
      <rPr>
        <sz val="11"/>
        <color indexed="8"/>
        <rFont val="Arial"/>
        <family val="2"/>
      </rPr>
      <t xml:space="preserve">. 
2. Detyrimet tatimore të papaguara, të tatimpaguesve persona juridikë, apo persona fizikë, të regjistruar si subjekt i TVSH-së, që janë të evidentuara në regjistrat e administratave tatimore </t>
    </r>
    <r>
      <rPr>
        <sz val="11"/>
        <color indexed="10"/>
        <rFont val="Arial"/>
        <family val="2"/>
      </rPr>
      <t xml:space="preserve">në periudhën 1 janar 2010 deri më 31 dhjetor 2010, falen nëse tatimpaguesi, brenda periudhës së zbatimit të këtij ligji, paguan 50 për qind të principalit të tatimit.
</t>
    </r>
    <r>
      <rPr>
        <sz val="11"/>
        <rFont val="Arial"/>
        <family val="2"/>
      </rPr>
      <t xml:space="preserve">
</t>
    </r>
    <r>
      <rPr>
        <sz val="11"/>
        <color indexed="10"/>
        <rFont val="Arial"/>
        <family val="2"/>
      </rPr>
      <t>Deklarimi vullnetar i detyrimit tatimor:</t>
    </r>
    <r>
      <rPr>
        <sz val="11"/>
        <rFont val="Arial"/>
        <family val="2"/>
      </rPr>
      <t xml:space="preserve">
1. Tatimpaguesit, të cilët për periudhat tatimore deri më 31 dhjetor 2010, e kanë deklaruar shumën e detyrimit tatimor më të vogël se detyrimi real, kanë të drejtë që, brenda periudhës së zbatimit të këtij ligji, të vetëdeklarojnë detyrimet reale tatimore përpara se ndaj tyre të ketë filluar një kontroll tatimor i administratës tatimore. 
2. Tatimpaguesi, i cili deklaron detyrimin real, në përputhje me pikën 1 të këtij neni dhe paguan 50 për qind të detyrimit tatimor të vetëdeklaruar, i falet pjesa tjetër e detyrimit, së bashku me kamatëvonesat dhe gjobat, që do të aplikoheshin në këto raste. 
3. Dispozitat e nenit 18 të këtij ligji, lidhur me kompensimin e tepricave kreditore apo shumave për t'u rimbursuar, zbatohen edhe për këtë rast.</t>
    </r>
  </si>
  <si>
    <r>
      <rPr>
        <sz val="11"/>
        <color indexed="10"/>
        <rFont val="Arial"/>
        <family val="2"/>
      </rPr>
      <t>Fshirja/shuarja pjesore e detyrimeve tatimore me kusht pagimin e tatimit /taksës /tarifës /kontributit:</t>
    </r>
    <r>
      <rPr>
        <sz val="11"/>
        <color indexed="8"/>
        <rFont val="Arial"/>
        <family val="2"/>
      </rPr>
      <t xml:space="preserve">
1. Fshihen/shuhen gjobat dhe kamatëvonesat që rezultojnë të papaguara në datën e hyrjes në fuqi të këtij ligji, të regjistruara në llogarinë e subjektit, me kushtin që, brenda datës 31.12.2017, të paguhet i plotë tatimi/taksa/tarifa/kontributi për:
a) detyrimet tatimore, që u përkasin periudhave tatimore janar 2011 - dhjetor 2014, duke u aplikuar sipas llojit të tatimit;
b) kontributet e sigurimeve shoqërore dhe shëndetësore, që u përkasin periudhave tatimore janar 2011 - dhjetor 2014;
c) taksat/tarifat vendore të papaguara, që u përkasin periudhave tatimore janar 2011 - dhjetor 2014.
2. Janë, gjithashtu, objekt i fshirjes/shuarjes, sipas këtij ligji, detyrimet tatimore të mëposhtme, pavarësisht periudhës tatimore së cilës i përkasin:
a) detyrimet tatimore, përfshirë tatimin /kontributin/taksën/tarifën, kamatëvonesën dhe dënimet administrative për subjektet persona fizikë ose juridikë që rezultojnë të çregjistruar në QKB me vendim gjykate apo që janë të çregjistruar në administratën tatimore deri në datën e hyrjes në fuqi të këtij ligji; 
b) dënimet administrative (gjobat) tatimore të llogaritura automatikisht nga sistemi për deklarim të vonuar, sipas nenit 113, të ligjit nr. 9920, datë 19.8.2008, “Për procedurat tatimore në Republikën e Shqipërisë”, të ndryshuar, deri më 31.12.2016, përfshirë edhe dënimet që lidhen me afatin e deklarimit të të punësuarve;
c) dënimet administrative (gjobat) për dorëzim të vonuar të vendimit për destinimin e rezultatit dhe dorëzim me vonesë të pasqyrave financiare të aplikuara, sipas ligjit nr. 8438, datë 28.12.1998, “Për tatimin mbi të ardhurat”, të ndryshuar, të llogaritura deri në datën 31.12.2016;
ç) dënimet administrative (gjobat) për mosdeklarim në afat, për deklarata të padorëzuara, me kusht që çdo deklaratë e padorëzuar të dorëzohet deri në datën 30.6.2017;
d) dënimet administrative (gjobat) për shoqëritë e autorizuara, të parashikuara në nenin 123, të ligjit nr. 9920, datë 19.8.2008, “Për procedurat tatimore në Republikën e Shqipërisë”, të ndryshuar, të evidentuara në llogarinë e subjektit nëpërmjet aktkonstatimit, deri në datën 31.12.2016;
dh) dënimet administrative (gjobat) si rezultat i aplikimit të dispozitave të ligjit nr. 99/2015, “Për disa shtesa dhe ndryshime në ligjin nr. 9920, datë 19.8.2008, “Për procedurat tatimore në Republikën e Shqipërisë”, të ndryshuar”, të shfuqizuara nga Gjykata Kushtetuese;
e) përveç sa parashikohet në nenin 5, të këtij ligji, fshihen/shuhen detyrimet tatimore të papaguara, sipas përcaktimit në pikën 1, të nenit 2, të këtij ligji, me përjashtim të kontributeve të sigurimeve shoqërore dhe shëndetësore, si dhe të detyrimeve të vetdeklaruara dhe të papaguara, të shoqërive që operojnë në sektorin elektroenergjetik dhe janë 100 për qind me kapital shtetëror, që i përkasin periudhave tatimore nga 1.1.2011 deri më 31.12.2013. 
3. Gjobat dhe kamatvonesat për kontributet e sigurimeve dhe detyrimet e vetëdeklaruara për këto periudha, fshihen/shuhen, me kusht që brenda datës 31.12.2017 të paguhet i plotë tatimi/taksa/tarifa/kontributi. Për detyrimet e këtyre shoqërive për periudhën janar deri në dhjetor 2014, fshihen/shuhen gjobat dhe kamatëvonesat që rezultojnë të papaguara në datën e hyrjes në fuqi të këtij ligji, me kushtin që brenda datës 31.12.2017 të paguhet i plotë tatimi/taksa/tarifa/kontributi;
ë) përveç sa parashikohet në nenin 5, të këtij ligji, fshihen/shuhen detyrimet tatimore të papaguara, sipas përcaktimit në pikën 1, të nenit 2, të këtij ligji, me përjashtim të kontributeve të sigurimeve shoqërore dhe shëndetësore, të shoqërive që operojnë në sektorin ujësjellëskanalizime dhe janë 100 për qind me kapital shtetëror, që u përkasin periudhave tatimore nga 1.1.2011 deri më 31.12 2013. Gjobat dhe kamatvonesat për kontributet e sigurimeve për këto periudha fshihen/shuhen, me kusht që brenda datës 31.12.2017 të paguhet i plotë kontributi. Për detyrimet e këtyre shoqërive për periudhën janar deri në dhjetor 2014, fshihen/shuhen gjobat dhe kamatëvonesat që rezultojnë të papaguara në datën e hyrjes në fuqi të këtij ligji, me kushtin që brenda datës 31.12.2017 të paguhet i plotë tatimi/taksa/tarifa/kontributi;
f) fshihen/shuhen efektet tatimore për detyrime të papaguara, të regjistruara ose jo apo në proces kontrolli, si pasojë e lëshimit jo brenda së njëjtës periudhë tatimore të kryerjes së furnizimit, të dokumentit që vërteton përjashtimin nga TVSH-ja ose si pasojë e moslëshimit të këtij vërtetimi, me kusht që, në çdo rast, aplikimi pranë Agjencisë Kombëtare të Burimeve Natyrore të jetë paraqitur deri më 31.12.2014;
g) fshihen/shuhen gjobat dhe kamatëvonesat për kontributet e sigurimeve shoqërore dhe shëndetësore për të vetëpunësuarit në bujqësi, që i përkasin periudhave nga 1 janar 2011 deri më 31 dhjetor 2016, me kusht pagesën e kontributeve brenda datës 31.12.2017.
</t>
    </r>
  </si>
  <si>
    <r>
      <rPr>
        <sz val="11"/>
        <color indexed="10"/>
        <rFont val="Arial"/>
        <family val="2"/>
      </rPr>
      <t>Pagesa e detyrimit dhe fshirja/shuarja me kusht e detyrimeve të pagueshme në doganë:</t>
    </r>
    <r>
      <rPr>
        <sz val="11"/>
        <color indexed="8"/>
        <rFont val="Arial"/>
        <family val="2"/>
      </rPr>
      <t xml:space="preserve">
1. Detyrimet e pagueshme në doganë, të evidentuara nëpërmjet vendimeve të kësaj administrate nga data 1 janar 2011 deri më 31 dhjetor 2014, fshihen/shuhen, me kusht që brenda datës 31.12.2017 të paguhet i plotë detyrimi i pagueshëm në doganë, pa përfshirë gjobat, kamatëvonesat dhe interesat kompensues.
2. Detyrimet e pagueshme në doganë, të evidentuara për shkelje të regjimit të lejimit të përkohshëm për automjetet, nëpërmjet vendimeve të kësaj administrate, nga data 1 janar 2011 deri më 31 dhjetor 2016, fshihen/shuhen, me kusht që brenda datës 31.12.2017 të paguhet i plotë detyrimi i pagueshëm në doganë, pa përfshirë gjobat dhe kamatëvonesat.
</t>
    </r>
    <r>
      <rPr>
        <sz val="11"/>
        <color indexed="10"/>
        <rFont val="Arial"/>
        <family val="2"/>
      </rPr>
      <t>Detyrimet tatimore dhe doganore që janë në proces ankimi:</t>
    </r>
    <r>
      <rPr>
        <sz val="11"/>
        <color indexed="8"/>
        <rFont val="Arial"/>
        <family val="2"/>
      </rPr>
      <t xml:space="preserve">
1. Subjekti, i cili është në proces ankimi administrativ ose gjyqësor për detyrimet tatimore/detyrimet e pagueshme në doganë, i nënshtrohet këtij ligji nëse ai heq dorë nga ankimi administrativ ose nga e drejta e padisë /ankimit /rekursit në çdo fazë dhe shkallë të gjykimit pranë gjykatës administrative kompetente.
2. Administrata tatimore ose doganore, për detyrimet që fshihen/shuhen, sipas këtij ligji, në rastin kur i ka filluar, ndërpret procedurat e mbledhjes me forcë të detyrimeve. Për detyrimet tatimore ose doganore që nuk përfitojnë nga falja, sipas këtij ligji, procedurat e mbledhjes së detyrimeve vijojnë të kryhen sipas përcaktimeve në legjislacionet përkatëse.</t>
    </r>
  </si>
  <si>
    <r>
      <rPr>
        <sz val="11"/>
        <color indexed="10"/>
        <rFont val="Arial"/>
        <family val="2"/>
      </rPr>
      <t>FALJA E GJOBAVE DHE KAMATËVONESAVE TË PAPAGUARA TË KONTRIBUTEVE TË SIGURIMEVE TË DETYRUESHME SHOQËRORE DHE SHËNDETËSORE:</t>
    </r>
    <r>
      <rPr>
        <sz val="11"/>
        <color indexed="60"/>
        <rFont val="Arial"/>
        <family val="2"/>
      </rPr>
      <t xml:space="preserve">
</t>
    </r>
    <r>
      <rPr>
        <sz val="11"/>
        <color indexed="8"/>
        <rFont val="Arial"/>
        <family val="2"/>
      </rPr>
      <t>1. Ndërmarrjeve dhe shoqërive me kapital tërësisht shtetëror, institucioneve shtetërore, buxhetore e jobuxhetore, ndërmarrjeve e shoqërive me kapital të përbashkët me shtetin, personave juridikë e fizikë privatë u falen gjobat dhe kamatëvonesat e kontributeve të sigurimeve shoqërore
dhe shëndetësore të papaguara deri në datën e hyrjes në fuqi të këtij ligji, me kusht që principali i kontributit të paguhet brenda 6 muajve nga hyrja në fuqi e këtijligji.
2. Personave fizikë të vetëpunësuar, të cilët e kanë ndërprerë veprimtarinë ekonomike përpara datës 31.12.2005 dhe që janë debitorë, të evidentuar dhe të kontabilizuar në Institutin e
Sigurimeve Shoqërore, u falen të gjitha detyrimet e papaguara për kontributet e sigurimeve shoqërore dhe shëndetësore, gjobat dhe kamatëvonesat.
3. Personave të vetëpunësuar në bujqësi u falen gjobat dhe kamatëvonesat e kontributeve të sigurimeve shoqërore dhe shëndetësore, të papaguara deri në datën e hyrjes në fuqi të këtij ligji, me kusht që principalin e kontributit ta paguajnë brenda 6 muajve nga hyrja në fuqi e këtij ligji.
4. Gjobat dhe kamatëvonesat e papaguara falen edhe kur kontributet për sigurimet e
detyrueshme shoqërore dhe shëndetësore janë paguar para hyrjes në fuqi të këtij ligji.</t>
    </r>
  </si>
  <si>
    <r>
      <rPr>
        <sz val="11"/>
        <color indexed="10"/>
        <rFont val="Arial"/>
        <family val="2"/>
      </rPr>
      <t>Falja e detyrimeve të sigurimeve shoqërore dhe shëndetësore:</t>
    </r>
    <r>
      <rPr>
        <sz val="11"/>
        <color indexed="8"/>
        <rFont val="Arial"/>
        <family val="2"/>
      </rPr>
      <t xml:space="preserve"> 
1. Tatimpaguesve, të regjistruar si të vetëpunësuar, përfshirë vetëpunësuarit në bujqësi, u falen: a) të gjitha detyrimet e papaguara të lidhura me derdhjen e kontributeve të sigurimeve shoqërore e shëndetësore për veten e tyre, </t>
    </r>
    <r>
      <rPr>
        <sz val="11"/>
        <color indexed="10"/>
        <rFont val="Arial"/>
        <family val="2"/>
      </rPr>
      <t>për periudhën deri në fund të vitit 2008</t>
    </r>
    <r>
      <rPr>
        <sz val="11"/>
        <color indexed="8"/>
        <rFont val="Arial"/>
        <family val="2"/>
      </rPr>
      <t xml:space="preserve">; b) të gjitha detyrimet e papaguara të lidhura me derdhjen e kontributeve të sigurimeve shoqërore e shëndetësore për veten e tyre </t>
    </r>
    <r>
      <rPr>
        <sz val="11"/>
        <color indexed="10"/>
        <rFont val="Arial"/>
        <family val="2"/>
      </rPr>
      <t>për periudhën nga 1 janari 2009 deri më 31 dhjetor 2010, me kusht që brenda datës 31 dhjetor 2011, të deklarojnë dhe të paguajnë të gjitha detyrimet që lindin gjatë vitit 2011</t>
    </r>
    <r>
      <rPr>
        <sz val="11"/>
        <color indexed="8"/>
        <rFont val="Arial"/>
        <family val="2"/>
      </rPr>
      <t xml:space="preserve">. 
2. Tatimpaguesit e përmendur në pikën 1 të këtij neni, që paguajnë të gjitha shumat e detyrimeve të sigurimeve shoqërore dhe shëndetësore, brenda afatit të zbatimit të këtij ligji, </t>
    </r>
    <r>
      <rPr>
        <sz val="11"/>
        <color indexed="10"/>
        <rFont val="Arial"/>
        <family val="2"/>
      </rPr>
      <t>përfitojnë nga falja e të gjitha gjobave dhe kamatëvonesave të lidhura me detyrimet e pashlyera</t>
    </r>
    <r>
      <rPr>
        <sz val="11"/>
        <color indexed="8"/>
        <rFont val="Arial"/>
        <family val="2"/>
      </rPr>
      <t xml:space="preserve">. 
3. Periudha, për të cilën nuk janë paguar sigurimet shoqërore dhe për të cilën kontributi është falur, </t>
    </r>
    <r>
      <rPr>
        <sz val="11"/>
        <color indexed="10"/>
        <rFont val="Arial"/>
        <family val="2"/>
      </rPr>
      <t>nuk do të konsiderohet për efekt të përfitimit të së drejtës për pension.</t>
    </r>
    <r>
      <rPr>
        <sz val="11"/>
        <color indexed="8"/>
        <rFont val="Arial"/>
        <family val="2"/>
      </rPr>
      <t xml:space="preserve">
4. Të gjithë tatimpaguesve, persona fizikë dhe juridikë, të cilët nuk kanë derdhur të gjitha detyrimet e kontributeve të sigurimeve shoqërore e shëndetësore, të lidhura me periudhën deri më 31 dhjetor 2010, u falen të gjitha shumat e gjobave dhe të kamatëvonesave.</t>
    </r>
  </si>
  <si>
    <r>
      <rPr>
        <sz val="11"/>
        <color indexed="10"/>
        <rFont val="Arial"/>
        <family val="2"/>
      </rPr>
      <t>FALJA E DETYRIMEVE TË PRAPAMBETURA TË TAKSËS VJETORE TË QARKULLIMIT RRUGOR TË MJETEVE DHE TË TAKSËS SË REGJISTRIMIT TË PËRVITSHËM TË MJETEVE:</t>
    </r>
    <r>
      <rPr>
        <sz val="11"/>
        <color indexed="60"/>
        <rFont val="Arial"/>
        <family val="2"/>
      </rPr>
      <t xml:space="preserve">
</t>
    </r>
    <r>
      <rPr>
        <sz val="11"/>
        <color indexed="8"/>
        <rFont val="Arial"/>
        <family val="2"/>
      </rPr>
      <t>1. Taksapaguesve të mjeteve rrugore, debitorë ndaj Drejtorisë së Përgjithshme të Tatimeve, për taksën vjetore të qarkullimit rrugor të mjeteve dhe debitorë ndaj njësive të qeverisjes vendore, për taksën e regjistrimit të përvitshëm të mjeteve, u falen detyrimet e prapambetura me kusht që:
- pronarët e mjeteve, që nuk janë në qarkullim, të kenë kryer, brenda 6 muajve nga hyrja në fuqi e këtij ligji, veprimet përkatëse të çregjistrimit, sipas nenit 102 të ligjit nr.8378, datë 22.7.1998 “Kodi Rrugor i Republikës së Shqipërisë”, të ndryshuar;
- pronarët e mjeteve, që janë në qarkullim, të kenë kryer, brenda 6 muajve nga hyrja në fuqi e këtij ligji, veprimet përkatëse të pagesës së detyrimeve, me të gjithë komponentët, për vitin 2008, sipas ligjit nr.8977, datë 12.12.2002 “Për sistemin e taksave në Republikën e Shqipërisë”, të ndryshuar dhe të ligjit nr.9632, datë 15.12.2006 “Për sistemin e taksave vendore”, të ndryshuar.</t>
    </r>
  </si>
  <si>
    <r>
      <rPr>
        <sz val="11"/>
        <color indexed="10"/>
        <rFont val="Arial"/>
        <family val="2"/>
      </rPr>
      <t>Falja e gjobave:</t>
    </r>
    <r>
      <rPr>
        <sz val="11"/>
        <color indexed="8"/>
        <rFont val="Arial"/>
        <family val="2"/>
      </rPr>
      <t xml:space="preserve">
1. Drejtuesve të mjeteve apo pronarëve të tyre, të cilëve u është vendosur gjobë nga inspektorët e kontrollit rrugor deri në datën 31 dhjetor 2010, u falen shumat e gjobave të papaguara dhe kamatëvonesat e tyre.
</t>
    </r>
  </si>
  <si>
    <r>
      <rPr>
        <sz val="11"/>
        <color indexed="10"/>
        <rFont val="Arial"/>
        <family val="2"/>
      </rPr>
      <t xml:space="preserve">Procedura e heqjes nga qarkullimi të mjeteve që nuk janë në përdorim dhe fshirjes/shuarjes së detyrimeve tatimore për këto mjete:
</t>
    </r>
    <r>
      <rPr>
        <sz val="11"/>
        <color indexed="8"/>
        <rFont val="Arial"/>
        <family val="2"/>
      </rPr>
      <t>1. Përveç sa parashikohet në këtë ligj, në përputhje me përcaktimet, sipas këtij neni, hiqen nga qarkullimi të gjitha mjetet e regjistruara në Drejtorinë e Përgjithshme të Shërbimit të Transportit Rrugor, për të cilat nuk është kryer asnjë veprim me këto mjete pas datës 31 dhjetor 2011 e në vijim.
2. Në zbatim të pikës 1, të këtij neni, heqja nga qarkullimi i këtyre mjeteve bëhet pasi fshihen/shuhen detyrimet tatimore të papaguara për to, si: taksa e regjistrimit të përvitshëm të mjeteve dhe taksa vjetore e qarkullimit rrugor, taksa vjetore e mjeteve të përdorura, taksa e mjeteve luksoze, si dhe gjobat e llogaritura për efekt të mospagimit të taksave. Subjektet /personat përgjegjës kanë të drejtë që, brenda datës 31.12.2017, të paraqiten pranë Drejtorisë së Përgjithshme të Shërbimit të Transportit Rrugor për të kryer, pa pagesë, veprimet e heqjes nga qarkullimi të mjetit apo për të kërkuar moskryerjen e procedurës së heqjes nga qarkullimi dhe mbajtjen aktiv të tij.
3. Personave, të cilët paraqiten dhe kërkojnë moskryerjen e procedurës së heqjes nga qarkullimi të mjetit ose mbajtjen aktiv të tij, u fshihen/shuhen detyrimet tatimore për periudhat dhjetor 2010 e më parë, me kusht që të paguajnë detyrimet për periudhën janar 2011 e në vijim, me përjashtim të gjobave dhe kamatëvonesave të periudhës janar 2011 deri në dhjetor 2014, të cilat fshihen/shuhen.
4. Nëse brenda datës 31.12.2017 personat e interesuar nuk paraqiten për të kërkuar mbajtjen aktiv të mjetit, Drejtoria e Përgjithshme e Shërbimit të Transportit Rrugor do të kryejë, pa pagesë, heqjen nga qarkullimi të mjetit dhe fshirjen/shuarjen e detyrimeve tatimore të tij.</t>
    </r>
  </si>
  <si>
    <r>
      <rPr>
        <sz val="11"/>
        <color indexed="10"/>
        <rFont val="Arial"/>
        <family val="2"/>
      </rPr>
      <t xml:space="preserve">Falja e detyrimeve të papaguara të energjisë elektrike: 
</t>
    </r>
    <r>
      <rPr>
        <sz val="11"/>
        <rFont val="Arial"/>
        <family val="2"/>
      </rPr>
      <t xml:space="preserve">1. Falen detyrimet e prapambetura për energjinë elektrike, </t>
    </r>
    <r>
      <rPr>
        <sz val="11"/>
        <color indexed="10"/>
        <rFont val="Arial"/>
        <family val="2"/>
      </rPr>
      <t xml:space="preserve">të faturuar dhe të papaguar deri më 31 dhjetor 2006, </t>
    </r>
    <r>
      <rPr>
        <sz val="11"/>
        <color indexed="8"/>
        <rFont val="Arial"/>
        <family val="2"/>
      </rPr>
      <t xml:space="preserve">ndaj shoqërisë KESH, sh. a. </t>
    </r>
    <r>
      <rPr>
        <sz val="11"/>
        <color indexed="10"/>
        <rFont val="Arial"/>
        <family val="2"/>
      </rPr>
      <t>nga debitorët familjarë</t>
    </r>
    <r>
      <rPr>
        <sz val="11"/>
        <color indexed="8"/>
        <rFont val="Arial"/>
        <family val="2"/>
      </rPr>
      <t xml:space="preserve">. 
2. </t>
    </r>
    <r>
      <rPr>
        <sz val="11"/>
        <rFont val="Arial"/>
        <family val="2"/>
      </rPr>
      <t>Falen kamatëvonesat e përllogaritura nga mospagesa e faturave të përmendura në pikën 1 t</t>
    </r>
    <r>
      <rPr>
        <sz val="11"/>
        <color indexed="8"/>
        <rFont val="Arial"/>
        <family val="2"/>
      </rPr>
      <t xml:space="preserve">ë këtij neni. 
3. Përfitojnë nga falja e parashikuar në pikat 1 dhe 2 të këtij neni debitorët, </t>
    </r>
    <r>
      <rPr>
        <sz val="11"/>
        <color indexed="10"/>
        <rFont val="Arial"/>
        <family val="2"/>
      </rPr>
      <t>sipas kategorive të mëposhtme</t>
    </r>
    <r>
      <rPr>
        <sz val="11"/>
        <color indexed="8"/>
        <rFont val="Arial"/>
        <family val="2"/>
      </rPr>
      <t xml:space="preserve">: a) kryefamiljarët e familjeve që përfitojnë pagesën e ndihmës ekonomike; b) familjet që kanë në përbërje anëtarë me aftësi të kufizuara, të verbër, paraplegjikë ose tetraplegjikë, të lindur ose të bërë të tillë, të cilët deklarohen të paaftë për punë me vendim të komisioneve mjekësore të posaçme dhe që përfitojnë pagesë aftësie të kufizuar, kur personi është kryefamiljar dhe nuk ka anëtarë të familjes të punësuar në sektorin publik a privat ose të vetëpunësuar në sektorin privat; c) kryefamiljarët që përfitojnë pagesë papunësie dhe që nuk kanë të ardhura të tjera; kryefamiljarët që përfitojnë pension pleqërie dhe jetojnë të vetëm ose kanë
fëmijë në ngarkim, të cilët janë pa të ardhura dhe janë të papunë; d) kryefamiljarët që përfitojnë pension, për të gjitha kategoritë, si dhe përfituesit me trajtim të veçantë, që kanë masë përfitimi më të vogël se të ardhurat minimale që përfitojnë pensionistët, të cilët janë pa të ardhura të tjera; dh) kryefamiljarët që përfitojnë pension invaliditeti dhe nuk kanë anëtarë të familjes të punësuar në sektorin publik a privat ose nuk janë të vetëpunësuar;
e) gratë kryefamiljare; ë) të gjithë personat kryefamiljarë që gëzojnë statusin e jetimit. 
</t>
    </r>
    <r>
      <rPr>
        <sz val="11"/>
        <color indexed="10"/>
        <rFont val="Arial"/>
        <family val="2"/>
      </rPr>
      <t>Falja e detyrimeve të faturave të papaguara të konsumit të ujit për konsumatorët familjarë:</t>
    </r>
    <r>
      <rPr>
        <sz val="11"/>
        <color indexed="8"/>
        <rFont val="Arial"/>
        <family val="2"/>
      </rPr>
      <t xml:space="preserve">
1. Konsumatorëve familjarë dhe jofamiljarë u falet detyrimi, së bashku me komponentët e tij, si gjobat dhe kamatëvonesat e konsumit të ujit, që kanë ndaj ndërmarrjeve dhe shoqërive me kapital tërësisht shtetëror të ujësjellës-kanalizimeve, deri në datën e bërjes efektive të transferimit të shoqërive pranë njësive të qeverisjes vendore, por jo më vonë se data 31 dhjetor 2010. 
2. Ndërmarrjet dhe shoqëritë me kapital tërësisht shtetëror të ujësjellëskanalizimeve bëjnë zbritjen e këtyre detyrimeve nga bilancet financiare të tyre. Për efekte fiskale, këto detyrime nuk njihen as si borxh i keq dhe as si shpenzim i njohur.</t>
    </r>
  </si>
  <si>
    <r>
      <rPr>
        <sz val="11"/>
        <color indexed="10"/>
        <rFont val="Arial"/>
        <family val="2"/>
      </rPr>
      <t>Falja e gjobave/kamatëvonesave/penaliteteve për veprimet me pasuritë e deklaruara</t>
    </r>
    <r>
      <rPr>
        <sz val="11"/>
        <color indexed="8"/>
        <rFont val="Arial"/>
        <family val="2"/>
      </rPr>
      <t xml:space="preserve">
Të gjitha subjekteve përfituese, sipas përcaktimeve të këtij ligji, u falen të gjitha gjobat/kamatëvonesat/penalitetet e parashikuara në legjislacionin në fuqi për deklarimin e pasurisë në kuptim të këtij ligji, nëse brenda afatit të zbatimit të këtij ligji kryejnë regjistrimin e pasurisë, në përputhje me parashikimet e legjislacionit në fuqi.</t>
    </r>
  </si>
  <si>
    <r>
      <rPr>
        <sz val="11"/>
        <color indexed="10"/>
        <rFont val="Arial"/>
        <family val="2"/>
      </rPr>
      <t>Përjashtimet nga falja:</t>
    </r>
    <r>
      <rPr>
        <sz val="11"/>
        <color indexed="8"/>
        <rFont val="Arial"/>
        <family val="2"/>
      </rPr>
      <t xml:space="preserve">
1. Përjashtohen nga falja e çdo dënimi administrativ (gjobës), të përcaktuar sipas nenit 3 të këtij ligji, masa e tatimit dhe kamatëvonesat.
2. Përjashtohen nga falja gjobat e parashikuara në nenin 3, të këtij ligji, të cilat janë të llogaritura dhe të regjistruara automatikisht nga sistemi informatik i tatimeve, për shkak të shkeljeve të dispozitave të ligjit nr. 9920, datë 19.5.2008, "Për procedurat tatimore në Republikën e Shqipërisë", të ndryshuar.</t>
    </r>
  </si>
  <si>
    <r>
      <rPr>
        <sz val="11"/>
        <color indexed="10"/>
        <rFont val="Arial"/>
        <family val="2"/>
      </rPr>
      <t>Përjashtimet nga falja:</t>
    </r>
    <r>
      <rPr>
        <sz val="11"/>
        <color indexed="8"/>
        <rFont val="Arial"/>
        <family val="2"/>
      </rPr>
      <t xml:space="preserve">
Gjobat për mosdeklarimin dhe mospagimin në afatet ligjore të kontributeve të sigurimeve shoqërore dhe të sigurimit të detyrueshëm të kujdesit shëndetësor, të paguara para hyrjes në fuqi të këtij ligji, nuk kthehen. </t>
    </r>
  </si>
  <si>
    <r>
      <rPr>
        <sz val="11"/>
        <color indexed="10"/>
        <rFont val="Arial"/>
        <family val="2"/>
      </rPr>
      <t>Përjashtimet nga falja:</t>
    </r>
    <r>
      <rPr>
        <sz val="11"/>
        <color indexed="8"/>
        <rFont val="Arial"/>
        <family val="2"/>
      </rPr>
      <t xml:space="preserve">
Nga fshirja/shuarja e detyrimeve të parashikuara sipas këtij ligji nuk përfitojnë subjektet që kanë detyrime tatimore/doganore, të cilat janë dënuar me vendim gjyqësor të formës së prerë për vepra penale në fushën tatimore dhe/ose doganore, në kuptim të legjislacionit të fushës.</t>
    </r>
  </si>
  <si>
    <r>
      <rPr>
        <sz val="11"/>
        <color indexed="10"/>
        <rFont val="Arial"/>
        <family val="2"/>
      </rPr>
      <t xml:space="preserve">Nga zbatimi i këtij ligji përjashtohen: 
1. </t>
    </r>
    <r>
      <rPr>
        <sz val="11"/>
        <color indexed="8"/>
        <rFont val="Arial"/>
        <family val="2"/>
      </rPr>
      <t>Subjektet që kanë detyrimin ligjor për deklarimin e pasurisë, në zbatim të ligjit nr.9049, datë 10.4.2003, “Për deklarimin dhe kontrollin e pasurive, të detyrimeve financiare të të zgjedhurve dhe të disa nëpunësve publikë”, të ndryshuar, si dhe personat në përbërje të certifikates familjare të tyre, në datën e hyrjes në fuqi të këtij ligji, si më poshtë vijon: 
te listuar me emertime *neni 7
2. Subjektet, të cilat kanë qenë mbajtëse të detyrave apo të funksioneve sipas përcaktimit të pikës 1, të këtij neni, si dhe personat në përbërje të gjendjes familjare të tyre, në datën 01.01.2022.
3. Subjektet e ligjit nr.10192, datë 3.12.2009, “Për parandalimin dhe goditjen e krimit të organizuar dhe trafikimit nëpërmjet masave parandaluese kundër pasurisë”, të ndryshuar.
4. Personat e shpallur dhe personat, për të cilët ka filluar procedura e shpalljes, në zbatim të parashikimeve të ligjit nr.157/2013, “Për masat kundër financimit të terrorizmit”, të ndryshuar.
5. Subjektet për të cilët ka filluar procedura penale për evasion në fushën tatimore dhe doganore .
6. Subjektet   të cilët janë verifikuar në përputhje me parashikimet e aktit normativ nr.1, datë 31.1.2020, të Këshillit të Ministrave, “Për masat parandaluese në kuadër të forcimit të luftës kundër terrorizmit, krimit të organizuar, krimeve të rënda dhe konsolidimit të rendit e sigurisë publike”, miratuar me ligjin nr.18/2020.</t>
    </r>
  </si>
  <si>
    <r>
      <rPr>
        <sz val="11"/>
        <color indexed="10"/>
        <rFont val="Arial"/>
        <family val="2"/>
      </rPr>
      <t xml:space="preserve">Efektet e përfundimit të procedurës së deklarimit vullnetar
</t>
    </r>
    <r>
      <rPr>
        <sz val="11"/>
        <color indexed="8"/>
        <rFont val="Arial"/>
        <family val="2"/>
      </rPr>
      <t xml:space="preserve">1. Të ardhurat pas kryerjes së pagesës së detyrimeve, sipas parashikimeve në këtë ligji, konsiderohen si të ardhura, për të cilat detyrimet tatimore janë paguar në përputhje me legjislacionin shqiptar.
2. Subjekte përfitues sipas parashikimeve të këtij ligji, pas pajisjes me vërtetimin e përfundimit të procesit të deklarimit vullnetar, përfitojnë këto të drejta:
b) Përjashtohen nga detyrimi i dhënies së informacionit pranë institucioneve përkatëse administrative në lidhje me kohën, mënyrën e krijimit, mbajtjen apo posedimin e pasurive të deklaruara në përputhje me parashikimet e këtij ligji;
c) Ruajtjen e sekretit, sipas përkufizimit të këtij ligji, për sa i përket ligjësimit të pasurive të deklaruara dhe deklarimit të elementeve të pasqyrave financiare, sipas parashikimeve të këtij ligji;
ç) Garanci për subjektet, që kanë deklaruar shuma në të holla, për mosdiskriminimin në të ardhmen, në procedurat e përllogaritjes së detyrimeve tatimore;
d) Përjashtim nga ndjekja e procedurave hetimore dhe administrative në kuadër të ndëshkimit administrativ, në lidhje me pasuritë e deklaruara sipas parashikimeve të këtij ligji, nëse nuk parashikohet ndryshe në këtë ligj;
dh) Përjashtim nga ndjekja penale dhe procedimi penal, në kuadër të ligjit penal të zbatueshëm në Republikën e Shqipërisë, për vepra penale në fushën tatimore dhe e doganave nga të cilat burojnë që lidhen drejtpërdrejt ose tërthorazi pasuritë e deklaruara sipas kushteve dhe parashikimeve të këtij ligji;
e) Mosvënie të masës së sekuestros apo të konfiskimit ndaj pasurive të deklaruara vullnetarisht, për shkaqe që burojnë nga zbatimi i këtij ligji. 
3. Çdo dispozitë e këtij ligji interpretohet në favor të subjekteve përfituese.
4. Tatimet e paguara për efekt të deklarimit të pasurive nuk konsiderohen shpenzim i zbritshëm për efekte fiskale. 
5. Në rastet e deklarimit të elementeve të pasqyrave financiare të drejtat e subjekteve përfituese, për aq sa janë të zbatueshme, shtrihen edhe te profesionistët e sektorit që kanë certifikuar veprimet e rideklaruara, sipas këtij ligji. </t>
    </r>
  </si>
  <si>
    <t>Raportimet e KLSH per monitorimin e buxhetit nder vite, lidhur me strukturen e detyrimeve tatimore te papaguara</t>
  </si>
  <si>
    <t>Tabela 1 (detajuar)</t>
  </si>
  <si>
    <t xml:space="preserve">Tabela 2: Legalizimi i kapitalit dhe te ardhurat e arketuara ne zbatim te Ligjit nr 10418, date 21.4.2011 " Per legalizimin e Kapitalit dhe Faljen e nje pjese te Borxhit Tatimor dhe Doganor" </t>
  </si>
  <si>
    <t xml:space="preserve">Baza ligjore </t>
  </si>
  <si>
    <t>Objekti i programit</t>
  </si>
  <si>
    <t xml:space="preserve">Afatet dhe rezultatet e vlerësuara </t>
  </si>
  <si>
    <t xml:space="preserve">Ligji nr. 9986, datë 11.09.2008 </t>
  </si>
  <si>
    <t>Falje e pjesshme e detyrimeve doganore dhe tatimore, të detyrimeve të prapambetura të taksës vjetore të qarkullimit rrugor dhe taksës së regjistrimit të përvitshëm të mjeteve, të gjobave e kamatëvonesave të papaguara, të kontributeve të sigurimeve të detyrueshme shoqërore dhe shëndetësore të papaguara.</t>
  </si>
  <si>
    <t>Afati i zbatimit: Tetor 2008 - Mars 2009</t>
  </si>
  <si>
    <t xml:space="preserve">Rezultatet: Nuk ka të dhëna të pubikuara lidhur me efektet e zbatimit të programit. </t>
  </si>
  <si>
    <t xml:space="preserve">Ligji nr. 10228, datë 04.02.2010 </t>
  </si>
  <si>
    <t>Legalizim kapitali / Rishikimi i ligjit "Për Tatimin mbi të ardhurat” për njohjen e të ardhurave në formë monetare për shtimin e kapitalit, me burime nga jashtë shoqërisë, kapitale që nuk janë deklaruar/ tatuar më parë dhe që nuk janë të shoqëruara me dokumente  zyrtare  që  vërtetojnë  origjinën e të  ardhurave.</t>
  </si>
  <si>
    <t>Afati i zbatimit: Nuk ka përcaktim</t>
  </si>
  <si>
    <t>Ligji Nr. 10418, datë 21.4.2011</t>
  </si>
  <si>
    <t>Legalizim kapitali dhe falje e pjesshme e borxhit tatimor dhe doganor, i ndryshuar.     Rivleresimi i pasqyrave financiare deri në fund të vitit 2013.</t>
  </si>
  <si>
    <t>Afati i zbatimit: Qershor – Dhjetor 2011 Efekte të pjesshme deri në 31.12.2013.</t>
  </si>
  <si>
    <r>
      <t xml:space="preserve">Rezultatet: (i) Vlera e kapitaleve të legalizuara 2011 - 2012: 270 miliardë lekë, nga të cilat, vlera monetare rreth 5 miliardë lekë (nga te cilat vetëm 0.5 milion euro perllogaritet të jenë transferuar jashtë Shqipërisë). Të ardhura shtesë në buxhet:  2.85 miliardë lekë, shih </t>
    </r>
    <r>
      <rPr>
        <b/>
        <sz val="11"/>
        <color indexed="8"/>
        <rFont val="Times New Roman"/>
        <family val="1"/>
      </rPr>
      <t>Aneksi 3</t>
    </r>
    <r>
      <rPr>
        <sz val="11"/>
        <color indexed="8"/>
        <rFont val="Times New Roman"/>
        <family val="1"/>
      </rPr>
      <t xml:space="preserve">. (iii) Detyrimet fiskale të papaguara 2011–2012: falje e detyrimeve tatimore 26 miliardë lekë. Të ardhura shtesë gjithsej 607 milionë lekë, shih </t>
    </r>
    <r>
      <rPr>
        <b/>
        <sz val="11"/>
        <color indexed="8"/>
        <rFont val="Times New Roman"/>
        <family val="1"/>
      </rPr>
      <t>Aneksi 5</t>
    </r>
    <r>
      <rPr>
        <sz val="11"/>
        <color indexed="8"/>
        <rFont val="Times New Roman"/>
        <family val="1"/>
      </rPr>
      <t>.</t>
    </r>
  </si>
  <si>
    <t xml:space="preserve">Ligji Nr. 39 datë 17.4.2014 </t>
  </si>
  <si>
    <t>Falje e plotë e dënimeve administrative në formën e gjobave, të vëna në bazë të kontrolleve dhe verifikimeve tatimore, për periudhën Mars–Gusht 2013.</t>
  </si>
  <si>
    <t>Afati i zbatimit: Qershor - Tetor 2014</t>
  </si>
  <si>
    <t xml:space="preserve">Ligji Nr. 66, datë 14.07.2015 </t>
  </si>
  <si>
    <t>Falje e gjobave për mospagimin në afat të kontributeve të detyrueshme të sigurimeve shoqërore dhe shëndetësore nga subjektet juridike dhe fizike.</t>
  </si>
  <si>
    <t>Afati i zbatimit: Gusht - Tetor 2015</t>
  </si>
  <si>
    <t>Rezultatet: Në total detyrime të falura për gjobat rreth 218 milionë lekë.</t>
  </si>
  <si>
    <t xml:space="preserve">Ligji Nr. 33, datë 30.03.2017 </t>
  </si>
  <si>
    <t>Falje dhe fshirje e detyrimeve tatimore të pagueshme në doganë, procedura e heqjes nga qarkullimi i mjeteve të transportit pas fshirjes/shuarjes së detyrimeve tatimore.</t>
  </si>
  <si>
    <t>Afati i zbatimit: Maj - Dhjetor 2017</t>
  </si>
  <si>
    <t>Rezultatet: Nga falja kanë përfituar rreth 195 mijë tatimpagues në shumën 49.8 miliard lekë (52% e totalit të detyrimeve tatimore).</t>
  </si>
  <si>
    <t xml:space="preserve">Prjektligji 07.2020,     </t>
  </si>
  <si>
    <t xml:space="preserve">i ndryshuar </t>
  </si>
  <si>
    <t>Legalizim kapitali / Amnisti e përgjithshme fiskale dhe penale për subjektet që bëjnë deklarim vullnetar të pasurive, përfshirë riatdhesim të pasurive nga jashtë vendit.</t>
  </si>
  <si>
    <t xml:space="preserve">Në fazë konsultimi publik </t>
  </si>
  <si>
    <t>Tabela 1. Historiku i programeve të amnistisë fiskale dhe deklarimeve vullnetare në Shqipëri</t>
  </si>
  <si>
    <t>Burimi: Banka e Shqipërise (mujore)</t>
  </si>
  <si>
    <t>Detyrimet per gjobat e papaguara</t>
  </si>
  <si>
    <t xml:space="preserve">Burimi: Raporti i KLSH per monitorimin e buxhetit të vitit 2017 </t>
  </si>
  <si>
    <t xml:space="preserve">Lloji i Tatimit </t>
  </si>
  <si>
    <t xml:space="preserve">Tatim Fitim </t>
  </si>
  <si>
    <t xml:space="preserve">TVSH </t>
  </si>
  <si>
    <t xml:space="preserve">Sig.Shoqerore </t>
  </si>
  <si>
    <t>TAP</t>
  </si>
  <si>
    <t xml:space="preserve">Te tjera </t>
  </si>
  <si>
    <t xml:space="preserve">Shuma </t>
  </si>
  <si>
    <t>Detyrime te papaguara 31.12.2016</t>
  </si>
  <si>
    <t>mln leke</t>
  </si>
  <si>
    <t>Detyrime te shtuara gjate vitit 2017</t>
  </si>
  <si>
    <t>Falur nga ligji nr.33/2017</t>
  </si>
  <si>
    <t xml:space="preserve">Pesha% e detyrimeve te falura </t>
  </si>
  <si>
    <t>Detyrime te papaguara 31.12.2017</t>
  </si>
  <si>
    <t xml:space="preserve">Ne proces gjyqesor </t>
  </si>
  <si>
    <t xml:space="preserve">Detyrime doganore </t>
  </si>
  <si>
    <t>Penalitete</t>
  </si>
  <si>
    <t>Kamatevonesa</t>
  </si>
  <si>
    <t xml:space="preserve">Grafiku 1: Ndryshimet mujore ne depozitat bankare </t>
  </si>
  <si>
    <t>Tabela 3: Detajimi i stokut te detyrimeve fiskale te papaguara ne fund te vitit 2011</t>
  </si>
  <si>
    <t>Tabela 4a: Ecuria dhe gjendja e detyrimeve tatimore te papaguara dhe te falura ne 31.12.2017</t>
  </si>
  <si>
    <t>Tabela 4b: Ecuria dhe gjendja e detyrimeve doganore te papaguara dhe te falura ne 31.12.2017</t>
  </si>
  <si>
    <t xml:space="preserve">Ecuria dhe gjendja e detyrimeve tatimore të papaguara në afat deri në 31 Dhjetor 2021 </t>
  </si>
  <si>
    <t>Dhjetor 2019</t>
  </si>
  <si>
    <t>Dhjetor 2017</t>
  </si>
  <si>
    <t xml:space="preserve">Gjendja e detyrimeve të papaguara në afat në datë 01.01.2021 </t>
  </si>
  <si>
    <t>mld leke</t>
  </si>
  <si>
    <t xml:space="preserve">Gjendja në datë 31 Dhjetor 2021 </t>
  </si>
  <si>
    <t xml:space="preserve">mld lekë </t>
  </si>
  <si>
    <t>7 tatimpagues</t>
  </si>
  <si>
    <t>pakesime/arketuar</t>
  </si>
  <si>
    <t xml:space="preserve"> Detyrimi 60 %  Penalitete 35%  Kamatevonesa 5% </t>
  </si>
  <si>
    <t>Falje borxhesh tatimore</t>
  </si>
  <si>
    <t>Fushate kunder informalitetit</t>
  </si>
  <si>
    <t xml:space="preserve">Amnisti fiskale </t>
  </si>
  <si>
    <t xml:space="preserve">Struktura e borxhit tatimor sipas llojit </t>
  </si>
  <si>
    <t xml:space="preserve">Tatim fitimi </t>
  </si>
  <si>
    <t>TVSH</t>
  </si>
  <si>
    <t>SigShoq</t>
  </si>
  <si>
    <t>Te tjera</t>
  </si>
  <si>
    <t xml:space="preserve">Pesha e borxhit tatimor ndaj te ardhurave tatimore </t>
  </si>
  <si>
    <t xml:space="preserve">Borxhi Tatimor </t>
  </si>
  <si>
    <t xml:space="preserve">Te Ardhurat Tatimore </t>
  </si>
  <si>
    <t xml:space="preserve">Pesha % Borxh/Te ardhura </t>
  </si>
  <si>
    <t>Mosha e borxhit tatimor</t>
  </si>
  <si>
    <t>deri 12 muaj</t>
  </si>
  <si>
    <t xml:space="preserve">1/2 vjet </t>
  </si>
  <si>
    <t>2/5 vjet</t>
  </si>
  <si>
    <t xml:space="preserve">mbi 5 vjet </t>
  </si>
  <si>
    <t>Total borxhi tatimor</t>
  </si>
  <si>
    <t>Tabela 4(b). Struktura e borxhit tatimor sipas vjetersise</t>
  </si>
  <si>
    <t>Tabela 4(a). Struktura e borxhit tatimor sipas vjetersise</t>
  </si>
  <si>
    <t>Burimi: Raportet vjetore te monitorimit te buxhetit_KLSH</t>
  </si>
  <si>
    <t>Tabela 4(c). Struktura e borxhit tatimor sipas vjetersise dhe programet e faljeve te borxheve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</si>
</sst>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_(* #,##0_);_(* \(#,##0\);_(* &quot;-&quot;??_);_(@_)"/>
    <numFmt numFmtId="165" formatCode="[$€-2]\ #,##0_);\([$€-2]\ #,##0\)"/>
    <numFmt numFmtId="166" formatCode="0.0%"/>
  </numFmts>
  <fonts count="33" x14ac:knownFonts="1">
    <font>
      <sz val="11"/>
      <color theme="1"/>
      <name val="Calibri"/>
      <family val="2"/>
      <scheme val="minor"/>
    </font>
    <font>
      <b/>
      <sz val="11"/>
      <color indexed="60"/>
      <name val="Arial"/>
      <family val="2"/>
    </font>
    <font>
      <sz val="11"/>
      <color indexed="8"/>
      <name val="Arial"/>
      <family val="2"/>
    </font>
    <font>
      <sz val="11"/>
      <color indexed="60"/>
      <name val="Arial"/>
      <family val="2"/>
    </font>
    <font>
      <sz val="11"/>
      <color indexed="10"/>
      <name val="Arial"/>
      <family val="2"/>
    </font>
    <font>
      <sz val="11"/>
      <name val="Arial"/>
      <family val="2"/>
    </font>
    <font>
      <sz val="11"/>
      <color indexed="8"/>
      <name val="Times New Roman"/>
      <family val="1"/>
    </font>
    <font>
      <b/>
      <sz val="11"/>
      <color indexed="8"/>
      <name val="Times New Roman"/>
      <family val="1"/>
    </font>
    <font>
      <sz val="11"/>
      <color theme="1"/>
      <name val="Calibri"/>
      <family val="2"/>
      <scheme val="minor"/>
    </font>
    <font>
      <u/>
      <sz val="11"/>
      <color theme="10"/>
      <name val="Calibri"/>
      <family val="2"/>
      <scheme val="minor"/>
    </font>
    <font>
      <sz val="11"/>
      <color rgb="FF000000"/>
      <name val="Calibri"/>
      <family val="2"/>
    </font>
    <font>
      <b/>
      <sz val="11"/>
      <color theme="1"/>
      <name val="Calibri"/>
      <family val="2"/>
      <scheme val="minor"/>
    </font>
    <font>
      <sz val="11"/>
      <color rgb="FF222222"/>
      <name val="Arial"/>
      <family val="2"/>
    </font>
    <font>
      <sz val="11"/>
      <color theme="9"/>
      <name val="Calibri"/>
      <family val="2"/>
      <scheme val="minor"/>
    </font>
    <font>
      <b/>
      <sz val="11"/>
      <color rgb="FFC00000"/>
      <name val="Arial"/>
      <family val="2"/>
    </font>
    <font>
      <b/>
      <sz val="11"/>
      <color rgb="FFC00000"/>
      <name val="Calibri"/>
      <family val="2"/>
      <scheme val="minor"/>
    </font>
    <font>
      <b/>
      <sz val="11"/>
      <color rgb="FF222222"/>
      <name val="Arial"/>
      <family val="2"/>
    </font>
    <font>
      <sz val="11"/>
      <color rgb="FFFF0000"/>
      <name val="Calibri"/>
      <family val="2"/>
    </font>
    <font>
      <b/>
      <sz val="11"/>
      <color rgb="FFFF0000"/>
      <name val="Calibri"/>
      <family val="2"/>
    </font>
    <font>
      <b/>
      <sz val="11"/>
      <color rgb="FF000000"/>
      <name val="Calibri"/>
      <family val="2"/>
    </font>
    <font>
      <b/>
      <sz val="11"/>
      <color rgb="FFFF0000"/>
      <name val="Calibri"/>
      <family val="2"/>
      <scheme val="minor"/>
    </font>
    <font>
      <sz val="10"/>
      <color theme="1"/>
      <name val="Times New Roman"/>
      <family val="1"/>
    </font>
    <font>
      <b/>
      <sz val="11"/>
      <color rgb="FFFF0000"/>
      <name val="Arial"/>
      <family val="2"/>
    </font>
    <font>
      <b/>
      <sz val="11"/>
      <color theme="1"/>
      <name val="Arial"/>
      <family val="2"/>
    </font>
    <font>
      <sz val="11"/>
      <color theme="1"/>
      <name val="Arial"/>
      <family val="2"/>
    </font>
    <font>
      <b/>
      <sz val="11"/>
      <color theme="9"/>
      <name val="Arial"/>
      <family val="2"/>
    </font>
    <font>
      <sz val="11"/>
      <color theme="9"/>
      <name val="Arial"/>
      <family val="2"/>
    </font>
    <font>
      <b/>
      <sz val="14"/>
      <color theme="1"/>
      <name val="Arial"/>
      <family val="2"/>
    </font>
    <font>
      <sz val="11"/>
      <color rgb="FFFF0000"/>
      <name val="Calibri"/>
      <family val="2"/>
      <scheme val="minor"/>
    </font>
    <font>
      <b/>
      <sz val="11"/>
      <color theme="1"/>
      <name val="Times New Roman"/>
      <family val="1"/>
    </font>
    <font>
      <sz val="11"/>
      <color theme="1"/>
      <name val="Times New Roman"/>
      <family val="1"/>
    </font>
    <font>
      <sz val="11"/>
      <color rgb="FF000000"/>
      <name val="Times New Roman"/>
      <family val="1"/>
    </font>
    <font>
      <b/>
      <sz val="10"/>
      <color theme="1"/>
      <name val="Times New Roman"/>
      <family val="1"/>
    </font>
  </fonts>
  <fills count="6">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7" tint="0.79998168889431442"/>
        <bgColor indexed="64"/>
      </patternFill>
    </fill>
  </fills>
  <borders count="29">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43" fontId="8" fillId="0" borderId="0" applyFont="0" applyFill="0" applyBorder="0" applyAlignment="0" applyProtection="0"/>
    <xf numFmtId="0" fontId="9" fillId="0" borderId="0" applyNumberFormat="0" applyFill="0" applyBorder="0" applyAlignment="0" applyProtection="0"/>
    <xf numFmtId="0" fontId="10" fillId="0" borderId="0"/>
    <xf numFmtId="9" fontId="8" fillId="0" borderId="0" applyFont="0" applyFill="0" applyBorder="0" applyAlignment="0" applyProtection="0"/>
    <xf numFmtId="9" fontId="10" fillId="0" borderId="0" applyFont="0" applyFill="0" applyBorder="0" applyAlignment="0" applyProtection="0"/>
  </cellStyleXfs>
  <cellXfs count="134">
    <xf numFmtId="0" fontId="0" fillId="0" borderId="0" xfId="0"/>
    <xf numFmtId="0" fontId="11" fillId="0" borderId="0" xfId="0" applyFont="1"/>
    <xf numFmtId="0" fontId="11" fillId="0" borderId="0" xfId="0" applyFont="1" applyAlignment="1">
      <alignment vertical="top" wrapText="1"/>
    </xf>
    <xf numFmtId="0" fontId="12" fillId="0" borderId="0" xfId="0" applyFont="1" applyAlignment="1">
      <alignment horizontal="justify" vertical="top" wrapText="1"/>
    </xf>
    <xf numFmtId="0" fontId="0" fillId="0" borderId="0" xfId="0" applyAlignment="1">
      <alignment vertical="top" wrapText="1"/>
    </xf>
    <xf numFmtId="0" fontId="13" fillId="0" borderId="0" xfId="0" applyFont="1" applyAlignment="1">
      <alignment vertical="top" wrapText="1"/>
    </xf>
    <xf numFmtId="0" fontId="12" fillId="0" borderId="0" xfId="0" applyFont="1" applyFill="1" applyAlignment="1">
      <alignment horizontal="justify" vertical="top" wrapText="1"/>
    </xf>
    <xf numFmtId="0" fontId="0" fillId="0" borderId="0" xfId="0" applyFill="1"/>
    <xf numFmtId="0" fontId="12" fillId="2" borderId="0" xfId="0" applyFont="1" applyFill="1" applyAlignment="1">
      <alignment horizontal="justify" vertical="top" wrapText="1"/>
    </xf>
    <xf numFmtId="0" fontId="0" fillId="2" borderId="0" xfId="0" applyFill="1"/>
    <xf numFmtId="0" fontId="14" fillId="2" borderId="0" xfId="0" applyFont="1" applyFill="1" applyAlignment="1">
      <alignment horizontal="center" vertical="center" wrapText="1"/>
    </xf>
    <xf numFmtId="0" fontId="15" fillId="2" borderId="0" xfId="0" applyFont="1" applyFill="1" applyAlignment="1">
      <alignment horizontal="center" vertical="center"/>
    </xf>
    <xf numFmtId="0" fontId="16" fillId="0" borderId="0" xfId="0" applyFont="1" applyAlignment="1">
      <alignment horizontal="justify" vertical="top" wrapText="1"/>
    </xf>
    <xf numFmtId="0" fontId="16" fillId="2" borderId="0" xfId="0" applyFont="1" applyFill="1" applyAlignment="1">
      <alignment horizontal="justify" vertical="top" wrapText="1"/>
    </xf>
    <xf numFmtId="0" fontId="16" fillId="0" borderId="0" xfId="0" applyFont="1" applyFill="1" applyAlignment="1">
      <alignment horizontal="justify" vertical="top" wrapText="1"/>
    </xf>
    <xf numFmtId="0" fontId="17" fillId="0" borderId="0" xfId="0" applyFont="1"/>
    <xf numFmtId="17" fontId="0" fillId="0" borderId="1" xfId="0" applyNumberFormat="1" applyBorder="1"/>
    <xf numFmtId="17" fontId="0" fillId="0" borderId="2" xfId="0" applyNumberFormat="1" applyBorder="1"/>
    <xf numFmtId="0" fontId="0" fillId="0" borderId="3" xfId="0" applyBorder="1" applyAlignment="1">
      <alignment wrapText="1"/>
    </xf>
    <xf numFmtId="164" fontId="18" fillId="2" borderId="4" xfId="0" applyNumberFormat="1" applyFont="1" applyFill="1" applyBorder="1"/>
    <xf numFmtId="164" fontId="19" fillId="0" borderId="4" xfId="1" applyNumberFormat="1" applyFont="1" applyBorder="1"/>
    <xf numFmtId="3" fontId="10" fillId="0" borderId="1" xfId="0" applyNumberFormat="1" applyFont="1" applyBorder="1"/>
    <xf numFmtId="164" fontId="8" fillId="0" borderId="1" xfId="1" applyNumberFormat="1" applyFont="1" applyBorder="1"/>
    <xf numFmtId="3" fontId="10" fillId="0" borderId="2" xfId="0" applyNumberFormat="1" applyFont="1" applyBorder="1"/>
    <xf numFmtId="0" fontId="0" fillId="0" borderId="5" xfId="0" applyBorder="1" applyAlignment="1">
      <alignment wrapText="1"/>
    </xf>
    <xf numFmtId="164" fontId="18" fillId="2" borderId="6" xfId="0" applyNumberFormat="1" applyFont="1" applyFill="1" applyBorder="1"/>
    <xf numFmtId="164" fontId="19" fillId="0" borderId="6" xfId="1" applyNumberFormat="1" applyFont="1" applyBorder="1"/>
    <xf numFmtId="3" fontId="10" fillId="0" borderId="0" xfId="0" applyNumberFormat="1" applyFont="1"/>
    <xf numFmtId="3" fontId="0" fillId="0" borderId="0" xfId="0" applyNumberFormat="1"/>
    <xf numFmtId="164" fontId="8" fillId="0" borderId="0" xfId="1" applyNumberFormat="1" applyFont="1" applyBorder="1"/>
    <xf numFmtId="3" fontId="10" fillId="0" borderId="7" xfId="0" applyNumberFormat="1" applyFont="1" applyBorder="1"/>
    <xf numFmtId="0" fontId="10" fillId="0" borderId="5" xfId="0" applyFont="1" applyBorder="1" applyAlignment="1">
      <alignment wrapText="1"/>
    </xf>
    <xf numFmtId="0" fontId="0" fillId="0" borderId="8" xfId="0" applyBorder="1" applyAlignment="1">
      <alignment wrapText="1"/>
    </xf>
    <xf numFmtId="164" fontId="18" fillId="2" borderId="9" xfId="0" applyNumberFormat="1" applyFont="1" applyFill="1" applyBorder="1"/>
    <xf numFmtId="164" fontId="19" fillId="0" borderId="9" xfId="1" applyNumberFormat="1" applyFont="1" applyBorder="1"/>
    <xf numFmtId="3" fontId="0" fillId="0" borderId="10" xfId="0" applyNumberFormat="1" applyBorder="1"/>
    <xf numFmtId="164" fontId="8" fillId="0" borderId="10" xfId="1" applyNumberFormat="1" applyFont="1" applyBorder="1"/>
    <xf numFmtId="3" fontId="10" fillId="0" borderId="10" xfId="0" applyNumberFormat="1" applyFont="1" applyBorder="1"/>
    <xf numFmtId="3" fontId="10" fillId="0" borderId="11" xfId="0" applyNumberFormat="1" applyFont="1" applyBorder="1"/>
    <xf numFmtId="0" fontId="19" fillId="0" borderId="8" xfId="0" applyFont="1" applyBorder="1"/>
    <xf numFmtId="3" fontId="19" fillId="0" borderId="10" xfId="0" applyNumberFormat="1" applyFont="1" applyBorder="1"/>
    <xf numFmtId="164" fontId="19" fillId="0" borderId="10" xfId="1" applyNumberFormat="1" applyFont="1" applyBorder="1"/>
    <xf numFmtId="3" fontId="19" fillId="0" borderId="11" xfId="0" applyNumberFormat="1" applyFont="1" applyBorder="1"/>
    <xf numFmtId="165" fontId="18" fillId="2" borderId="9" xfId="0" applyNumberFormat="1" applyFont="1" applyFill="1" applyBorder="1"/>
    <xf numFmtId="165" fontId="19" fillId="0" borderId="9" xfId="0" applyNumberFormat="1" applyFont="1" applyBorder="1"/>
    <xf numFmtId="166" fontId="18" fillId="0" borderId="0" xfId="4" applyNumberFormat="1" applyFont="1"/>
    <xf numFmtId="0" fontId="18" fillId="0" borderId="0" xfId="0" applyFont="1"/>
    <xf numFmtId="43" fontId="0" fillId="0" borderId="0" xfId="0" applyNumberFormat="1"/>
    <xf numFmtId="0" fontId="20" fillId="0" borderId="0" xfId="0" applyFont="1"/>
    <xf numFmtId="0" fontId="19" fillId="0" borderId="0" xfId="0" applyFont="1"/>
    <xf numFmtId="0" fontId="11" fillId="0" borderId="5" xfId="0" applyFont="1" applyFill="1" applyBorder="1" applyAlignment="1">
      <alignment wrapText="1"/>
    </xf>
    <xf numFmtId="0" fontId="9" fillId="0" borderId="0" xfId="2"/>
    <xf numFmtId="0" fontId="10" fillId="0" borderId="0" xfId="3"/>
    <xf numFmtId="3" fontId="10" fillId="0" borderId="0" xfId="3" applyNumberFormat="1"/>
    <xf numFmtId="0" fontId="19" fillId="0" borderId="0" xfId="3" applyFont="1"/>
    <xf numFmtId="0" fontId="10" fillId="3" borderId="0" xfId="3" applyFill="1"/>
    <xf numFmtId="3" fontId="10" fillId="3" borderId="0" xfId="3" applyNumberFormat="1" applyFill="1"/>
    <xf numFmtId="166" fontId="8" fillId="3" borderId="0" xfId="5" applyNumberFormat="1" applyFont="1" applyFill="1"/>
    <xf numFmtId="0" fontId="18" fillId="0" borderId="0" xfId="3" applyFont="1"/>
    <xf numFmtId="0" fontId="21" fillId="0" borderId="0" xfId="0" applyFont="1" applyAlignment="1">
      <alignment vertical="center"/>
    </xf>
    <xf numFmtId="164" fontId="8" fillId="0" borderId="0" xfId="1" applyNumberFormat="1" applyFont="1"/>
    <xf numFmtId="166" fontId="8" fillId="0" borderId="0" xfId="4" applyNumberFormat="1" applyFont="1"/>
    <xf numFmtId="0" fontId="0" fillId="0" borderId="12" xfId="0" applyBorder="1"/>
    <xf numFmtId="0" fontId="21" fillId="0" borderId="12" xfId="0" applyFont="1" applyBorder="1" applyAlignment="1">
      <alignment vertical="center"/>
    </xf>
    <xf numFmtId="164" fontId="8" fillId="0" borderId="12" xfId="1" applyNumberFormat="1" applyFont="1" applyBorder="1"/>
    <xf numFmtId="166" fontId="8" fillId="0" borderId="12" xfId="4" applyNumberFormat="1" applyFont="1" applyBorder="1"/>
    <xf numFmtId="0" fontId="0" fillId="4" borderId="12" xfId="0" applyFill="1" applyBorder="1"/>
    <xf numFmtId="0" fontId="21" fillId="4" borderId="12" xfId="0" applyFont="1" applyFill="1" applyBorder="1" applyAlignment="1">
      <alignment vertical="center"/>
    </xf>
    <xf numFmtId="164" fontId="8" fillId="4" borderId="12" xfId="1" applyNumberFormat="1" applyFont="1" applyFill="1" applyBorder="1"/>
    <xf numFmtId="166" fontId="8" fillId="4" borderId="12" xfId="4" applyNumberFormat="1" applyFont="1" applyFill="1" applyBorder="1"/>
    <xf numFmtId="0" fontId="11" fillId="4" borderId="12" xfId="0" applyFont="1" applyFill="1" applyBorder="1"/>
    <xf numFmtId="164" fontId="11" fillId="4" borderId="12" xfId="1" applyNumberFormat="1" applyFont="1" applyFill="1" applyBorder="1"/>
    <xf numFmtId="166" fontId="11" fillId="4" borderId="12" xfId="4" applyNumberFormat="1" applyFont="1" applyFill="1" applyBorder="1"/>
    <xf numFmtId="0" fontId="22" fillId="0" borderId="0" xfId="0" applyFont="1" applyAlignment="1">
      <alignment vertical="top" wrapText="1"/>
    </xf>
    <xf numFmtId="0" fontId="23" fillId="0" borderId="0" xfId="0" applyFont="1" applyAlignment="1">
      <alignment vertical="top" wrapText="1"/>
    </xf>
    <xf numFmtId="0" fontId="23" fillId="0" borderId="0" xfId="0" applyFont="1"/>
    <xf numFmtId="0" fontId="24" fillId="0" borderId="0" xfId="0" applyFont="1" applyAlignment="1">
      <alignment vertical="top" wrapText="1"/>
    </xf>
    <xf numFmtId="0" fontId="24" fillId="2" borderId="0" xfId="0" applyFont="1" applyFill="1" applyAlignment="1">
      <alignment vertical="top" wrapText="1"/>
    </xf>
    <xf numFmtId="0" fontId="24" fillId="5" borderId="0" xfId="0" applyFont="1" applyFill="1" applyAlignment="1">
      <alignment vertical="top" wrapText="1"/>
    </xf>
    <xf numFmtId="0" fontId="24" fillId="0" borderId="0" xfId="0" applyFont="1" applyFill="1" applyAlignment="1">
      <alignment vertical="top" wrapText="1"/>
    </xf>
    <xf numFmtId="0" fontId="24" fillId="0" borderId="0" xfId="0" applyFont="1" applyAlignment="1">
      <alignment wrapText="1"/>
    </xf>
    <xf numFmtId="0" fontId="24" fillId="0" borderId="0" xfId="0" applyFont="1"/>
    <xf numFmtId="0" fontId="23" fillId="2" borderId="0" xfId="0" applyFont="1" applyFill="1" applyAlignment="1">
      <alignment vertical="top" wrapText="1"/>
    </xf>
    <xf numFmtId="0" fontId="25" fillId="0" borderId="0" xfId="0" applyFont="1" applyAlignment="1">
      <alignment vertical="top" wrapText="1"/>
    </xf>
    <xf numFmtId="0" fontId="26" fillId="0" borderId="0" xfId="0" applyFont="1" applyAlignment="1">
      <alignment vertical="top" wrapText="1"/>
    </xf>
    <xf numFmtId="0" fontId="27" fillId="0" borderId="0" xfId="0" applyFont="1" applyAlignment="1">
      <alignment vertical="top" wrapText="1"/>
    </xf>
    <xf numFmtId="0" fontId="28" fillId="0" borderId="0" xfId="0" applyFont="1"/>
    <xf numFmtId="0" fontId="29" fillId="0" borderId="13" xfId="0" applyFont="1" applyBorder="1" applyAlignment="1">
      <alignment horizontal="justify" vertical="center" wrapText="1"/>
    </xf>
    <xf numFmtId="0" fontId="29" fillId="0" borderId="14" xfId="0" applyFont="1" applyBorder="1" applyAlignment="1">
      <alignment horizontal="justify" vertical="center" wrapText="1"/>
    </xf>
    <xf numFmtId="0" fontId="30" fillId="0" borderId="15" xfId="0" applyFont="1" applyBorder="1" applyAlignment="1">
      <alignment horizontal="justify" vertical="center" wrapText="1"/>
    </xf>
    <xf numFmtId="0" fontId="30" fillId="0" borderId="16" xfId="0" applyFont="1" applyBorder="1" applyAlignment="1">
      <alignment horizontal="justify" vertical="center" wrapText="1"/>
    </xf>
    <xf numFmtId="0" fontId="31" fillId="0" borderId="15" xfId="0" applyFont="1" applyBorder="1" applyAlignment="1">
      <alignment horizontal="justify" vertical="center" wrapText="1"/>
    </xf>
    <xf numFmtId="0" fontId="31" fillId="0" borderId="16" xfId="0" applyFont="1" applyBorder="1" applyAlignment="1">
      <alignment horizontal="justify" vertical="center" wrapText="1"/>
    </xf>
    <xf numFmtId="0" fontId="32" fillId="0" borderId="0" xfId="0" applyFont="1" applyAlignment="1">
      <alignment vertical="center"/>
    </xf>
    <xf numFmtId="9" fontId="8" fillId="0" borderId="12" xfId="4" applyFont="1" applyBorder="1"/>
    <xf numFmtId="0" fontId="11" fillId="4" borderId="12" xfId="0" applyFont="1" applyFill="1" applyBorder="1" applyAlignment="1">
      <alignment wrapText="1"/>
    </xf>
    <xf numFmtId="9" fontId="11" fillId="4" borderId="12" xfId="4" applyFont="1" applyFill="1" applyBorder="1"/>
    <xf numFmtId="164" fontId="11" fillId="4" borderId="12" xfId="0" applyNumberFormat="1" applyFont="1" applyFill="1" applyBorder="1"/>
    <xf numFmtId="0" fontId="0" fillId="0" borderId="0" xfId="0" applyFont="1"/>
    <xf numFmtId="164" fontId="8" fillId="0" borderId="0" xfId="1" applyNumberFormat="1" applyFont="1"/>
    <xf numFmtId="166" fontId="8" fillId="0" borderId="0" xfId="4" applyNumberFormat="1" applyFont="1"/>
    <xf numFmtId="164" fontId="11" fillId="4" borderId="12" xfId="1" applyNumberFormat="1" applyFont="1" applyFill="1" applyBorder="1" applyAlignment="1">
      <alignment wrapText="1"/>
    </xf>
    <xf numFmtId="14" fontId="0" fillId="0" borderId="0" xfId="0" applyNumberFormat="1"/>
    <xf numFmtId="10" fontId="0" fillId="0" borderId="0" xfId="0" applyNumberFormat="1"/>
    <xf numFmtId="9" fontId="0" fillId="0" borderId="0" xfId="0" applyNumberFormat="1"/>
    <xf numFmtId="0" fontId="0" fillId="0" borderId="0" xfId="0" applyAlignment="1">
      <alignment wrapText="1"/>
    </xf>
    <xf numFmtId="0" fontId="0" fillId="0" borderId="17" xfId="0" applyBorder="1"/>
    <xf numFmtId="0" fontId="0" fillId="0" borderId="18" xfId="0" applyBorder="1"/>
    <xf numFmtId="0" fontId="0" fillId="0" borderId="19" xfId="0" applyBorder="1"/>
    <xf numFmtId="164" fontId="8" fillId="0" borderId="18" xfId="1" applyNumberFormat="1" applyFont="1" applyBorder="1"/>
    <xf numFmtId="164" fontId="8" fillId="0" borderId="19" xfId="1" applyNumberFormat="1" applyFont="1" applyBorder="1"/>
    <xf numFmtId="0" fontId="0" fillId="0" borderId="20" xfId="0" applyBorder="1"/>
    <xf numFmtId="164" fontId="8" fillId="0" borderId="15" xfId="1" applyNumberFormat="1" applyFont="1" applyBorder="1"/>
    <xf numFmtId="0" fontId="0" fillId="0" borderId="21" xfId="0" applyBorder="1"/>
    <xf numFmtId="164" fontId="8" fillId="0" borderId="22" xfId="1" applyNumberFormat="1" applyFont="1" applyBorder="1"/>
    <xf numFmtId="164" fontId="8" fillId="0" borderId="16" xfId="1" applyNumberFormat="1" applyFont="1" applyBorder="1"/>
    <xf numFmtId="0" fontId="0" fillId="0" borderId="23" xfId="0" applyBorder="1"/>
    <xf numFmtId="0" fontId="0" fillId="0" borderId="24" xfId="0" applyBorder="1"/>
    <xf numFmtId="0" fontId="0" fillId="0" borderId="14" xfId="0" applyBorder="1"/>
    <xf numFmtId="9" fontId="8" fillId="0" borderId="22" xfId="4" applyFont="1" applyBorder="1"/>
    <xf numFmtId="9" fontId="8" fillId="0" borderId="16" xfId="4" applyFont="1" applyBorder="1"/>
    <xf numFmtId="9" fontId="8" fillId="0" borderId="0" xfId="4" applyFont="1"/>
    <xf numFmtId="0" fontId="30" fillId="0" borderId="25" xfId="0" applyFont="1" applyBorder="1" applyAlignment="1">
      <alignment horizontal="justify" vertical="center" wrapText="1"/>
    </xf>
    <xf numFmtId="0" fontId="30" fillId="0" borderId="26" xfId="0" applyFont="1" applyBorder="1" applyAlignment="1">
      <alignment horizontal="justify" vertical="center" wrapText="1"/>
    </xf>
    <xf numFmtId="0" fontId="31" fillId="0" borderId="25" xfId="0" applyFont="1" applyBorder="1" applyAlignment="1">
      <alignment horizontal="justify" vertical="center" wrapText="1"/>
    </xf>
    <xf numFmtId="0" fontId="31" fillId="0" borderId="26" xfId="0" applyFont="1" applyBorder="1" applyAlignment="1">
      <alignment horizontal="justify" vertical="center" wrapText="1"/>
    </xf>
    <xf numFmtId="0" fontId="18" fillId="2" borderId="4" xfId="0" applyFont="1" applyFill="1" applyBorder="1" applyAlignment="1">
      <alignment horizontal="center" wrapText="1"/>
    </xf>
    <xf numFmtId="0" fontId="18" fillId="2" borderId="9" xfId="0" applyFont="1" applyFill="1" applyBorder="1" applyAlignment="1">
      <alignment horizontal="center" wrapText="1"/>
    </xf>
    <xf numFmtId="0" fontId="19" fillId="0" borderId="4" xfId="0" applyFont="1" applyBorder="1" applyAlignment="1">
      <alignment horizontal="center"/>
    </xf>
    <xf numFmtId="0" fontId="19" fillId="0" borderId="9" xfId="0" applyFont="1" applyBorder="1" applyAlignment="1">
      <alignment horizontal="center"/>
    </xf>
    <xf numFmtId="0" fontId="19" fillId="0" borderId="4" xfId="0" applyFont="1" applyBorder="1" applyAlignment="1">
      <alignment horizontal="center" wrapText="1"/>
    </xf>
    <xf numFmtId="0" fontId="19" fillId="0" borderId="9" xfId="0" applyFont="1" applyBorder="1" applyAlignment="1">
      <alignment horizontal="center" wrapText="1"/>
    </xf>
    <xf numFmtId="0" fontId="0" fillId="0" borderId="27" xfId="0" applyBorder="1" applyAlignment="1">
      <alignment horizontal="center"/>
    </xf>
    <xf numFmtId="0" fontId="0" fillId="0" borderId="28" xfId="0" applyBorder="1" applyAlignment="1">
      <alignment horizontal="center"/>
    </xf>
  </cellXfs>
  <cellStyles count="6">
    <cellStyle name="Comma" xfId="1" builtinId="3"/>
    <cellStyle name="Hyperlink" xfId="2" builtinId="8"/>
    <cellStyle name="Normal" xfId="0" builtinId="0"/>
    <cellStyle name="Normale 2" xfId="3"/>
    <cellStyle name="Percent" xfId="4" builtinId="5"/>
    <cellStyle name="Percentuale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333333"/>
                </a:solidFill>
                <a:latin typeface="Calibri"/>
                <a:ea typeface="Calibri"/>
                <a:cs typeface="Calibri"/>
              </a:defRPr>
            </a:pPr>
            <a:r>
              <a:rPr lang="en-US"/>
              <a:t>Ndryshimet % mujore_depozitat bankare</a:t>
            </a:r>
          </a:p>
        </c:rich>
      </c:tx>
      <c:overlay val="0"/>
      <c:spPr>
        <a:noFill/>
        <a:ln w="25400">
          <a:noFill/>
        </a:ln>
      </c:spPr>
    </c:title>
    <c:autoTitleDeleted val="0"/>
    <c:plotArea>
      <c:layout>
        <c:manualLayout>
          <c:layoutTarget val="inner"/>
          <c:xMode val="edge"/>
          <c:yMode val="edge"/>
          <c:x val="5.14931585195844E-2"/>
          <c:y val="2.5428331875182269E-2"/>
          <c:w val="0.93522582855647862"/>
          <c:h val="0.94914333624963554"/>
        </c:manualLayout>
      </c:layout>
      <c:lineChart>
        <c:grouping val="standard"/>
        <c:varyColors val="0"/>
        <c:ser>
          <c:idx val="2"/>
          <c:order val="0"/>
          <c:tx>
            <c:strRef>
              <c:f>'Grafiku 1_Depozitat'!$B$7</c:f>
              <c:strCache>
                <c:ptCount val="1"/>
                <c:pt idx="0">
                  <c:v>Ndryshimi % mujore lek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dLbl>
              <c:idx val="180"/>
              <c:spPr>
                <a:solidFill>
                  <a:schemeClr val="accent3">
                    <a:lumMod val="20000"/>
                    <a:lumOff val="80000"/>
                  </a:schemeClr>
                </a:solidFill>
                <a:ln>
                  <a:noFill/>
                </a:ln>
                <a:effectLst/>
              </c:spPr>
              <c:txPr>
                <a:bodyPr/>
                <a:lstStyle/>
                <a:p>
                  <a:pPr>
                    <a:defRPr sz="900" b="0" i="0" u="none" strike="noStrike" baseline="0">
                      <a:solidFill>
                        <a:srgbClr val="333333"/>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76-406E-B092-31E1A75866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'Grafiku 1_Depozitat'!$C$4:$GE$4</c:f>
              <c:strCache>
                <c:ptCount val="185"/>
                <c:pt idx="0">
                  <c:v>Dhj 2006</c:v>
                </c:pt>
                <c:pt idx="1">
                  <c:v>Jan 2007</c:v>
                </c:pt>
                <c:pt idx="2">
                  <c:v>Shk 2007</c:v>
                </c:pt>
                <c:pt idx="3">
                  <c:v>Mar 2007</c:v>
                </c:pt>
                <c:pt idx="4">
                  <c:v>Pri 2007</c:v>
                </c:pt>
                <c:pt idx="5">
                  <c:v>Maj 2007</c:v>
                </c:pt>
                <c:pt idx="6">
                  <c:v>Qer 2007</c:v>
                </c:pt>
                <c:pt idx="7">
                  <c:v>Korr 2007</c:v>
                </c:pt>
                <c:pt idx="8">
                  <c:v>Gsh 2007</c:v>
                </c:pt>
                <c:pt idx="9">
                  <c:v>Sht 2007</c:v>
                </c:pt>
                <c:pt idx="10">
                  <c:v>Tet 2007</c:v>
                </c:pt>
                <c:pt idx="11">
                  <c:v>Nën 2007</c:v>
                </c:pt>
                <c:pt idx="12">
                  <c:v>Dhj 2007</c:v>
                </c:pt>
                <c:pt idx="13">
                  <c:v>Jan 2008</c:v>
                </c:pt>
                <c:pt idx="14">
                  <c:v>Shk 2008</c:v>
                </c:pt>
                <c:pt idx="15">
                  <c:v>Mar 2008</c:v>
                </c:pt>
                <c:pt idx="16">
                  <c:v>Pri 2008</c:v>
                </c:pt>
                <c:pt idx="17">
                  <c:v>Maj 2008</c:v>
                </c:pt>
                <c:pt idx="18">
                  <c:v>Qer 2008</c:v>
                </c:pt>
                <c:pt idx="19">
                  <c:v>Korr 2008</c:v>
                </c:pt>
                <c:pt idx="20">
                  <c:v>Gsh 2008</c:v>
                </c:pt>
                <c:pt idx="21">
                  <c:v>Sht 2008</c:v>
                </c:pt>
                <c:pt idx="22">
                  <c:v>Tet 2008</c:v>
                </c:pt>
                <c:pt idx="23">
                  <c:v>Nën 2008</c:v>
                </c:pt>
                <c:pt idx="24">
                  <c:v>Dhj 2008</c:v>
                </c:pt>
                <c:pt idx="25">
                  <c:v>Jan 2009</c:v>
                </c:pt>
                <c:pt idx="26">
                  <c:v>Shk 2009</c:v>
                </c:pt>
                <c:pt idx="27">
                  <c:v>Mar 2009</c:v>
                </c:pt>
                <c:pt idx="28">
                  <c:v>Pri 2009</c:v>
                </c:pt>
                <c:pt idx="29">
                  <c:v>Maj 2009</c:v>
                </c:pt>
                <c:pt idx="30">
                  <c:v>Qer 2009</c:v>
                </c:pt>
                <c:pt idx="31">
                  <c:v>Korr 2009</c:v>
                </c:pt>
                <c:pt idx="32">
                  <c:v>Gsh 2009</c:v>
                </c:pt>
                <c:pt idx="33">
                  <c:v>Sht 2009</c:v>
                </c:pt>
                <c:pt idx="34">
                  <c:v>Tet 2009</c:v>
                </c:pt>
                <c:pt idx="35">
                  <c:v>Nën 2009</c:v>
                </c:pt>
                <c:pt idx="36">
                  <c:v>Dhj 2009</c:v>
                </c:pt>
                <c:pt idx="37">
                  <c:v>Jan 2010</c:v>
                </c:pt>
                <c:pt idx="38">
                  <c:v>Shk 2010</c:v>
                </c:pt>
                <c:pt idx="39">
                  <c:v>Mar 2010</c:v>
                </c:pt>
                <c:pt idx="40">
                  <c:v>Pri 2010</c:v>
                </c:pt>
                <c:pt idx="41">
                  <c:v>Maj 2010</c:v>
                </c:pt>
                <c:pt idx="42">
                  <c:v>Qer 2010</c:v>
                </c:pt>
                <c:pt idx="43">
                  <c:v>Korr 2010</c:v>
                </c:pt>
                <c:pt idx="44">
                  <c:v>Gsh 2010</c:v>
                </c:pt>
                <c:pt idx="45">
                  <c:v>Sht 2010</c:v>
                </c:pt>
                <c:pt idx="46">
                  <c:v>Tet 2010</c:v>
                </c:pt>
                <c:pt idx="47">
                  <c:v>Nën 2010</c:v>
                </c:pt>
                <c:pt idx="48">
                  <c:v>Dhj 2010</c:v>
                </c:pt>
                <c:pt idx="49">
                  <c:v>Jan 2011</c:v>
                </c:pt>
                <c:pt idx="50">
                  <c:v>Shk 2011</c:v>
                </c:pt>
                <c:pt idx="51">
                  <c:v>Mar 2011</c:v>
                </c:pt>
                <c:pt idx="52">
                  <c:v>Pri 2011</c:v>
                </c:pt>
                <c:pt idx="53">
                  <c:v>Maj 2011</c:v>
                </c:pt>
                <c:pt idx="54">
                  <c:v>Qer 2011</c:v>
                </c:pt>
                <c:pt idx="55">
                  <c:v>Korr 2011</c:v>
                </c:pt>
                <c:pt idx="56">
                  <c:v>Gsh 2011</c:v>
                </c:pt>
                <c:pt idx="57">
                  <c:v>Sht 2011</c:v>
                </c:pt>
                <c:pt idx="58">
                  <c:v>Tet 2011</c:v>
                </c:pt>
                <c:pt idx="59">
                  <c:v>Nën 2011</c:v>
                </c:pt>
                <c:pt idx="60">
                  <c:v>Dhj 2011</c:v>
                </c:pt>
                <c:pt idx="61">
                  <c:v>Jan 2012</c:v>
                </c:pt>
                <c:pt idx="62">
                  <c:v>Shk 2012</c:v>
                </c:pt>
                <c:pt idx="63">
                  <c:v>Mar 2012</c:v>
                </c:pt>
                <c:pt idx="64">
                  <c:v>Pri 2012</c:v>
                </c:pt>
                <c:pt idx="65">
                  <c:v>Maj 2012</c:v>
                </c:pt>
                <c:pt idx="66">
                  <c:v>Qer 2012</c:v>
                </c:pt>
                <c:pt idx="67">
                  <c:v>Korr 2012</c:v>
                </c:pt>
                <c:pt idx="68">
                  <c:v>Gsh 2012</c:v>
                </c:pt>
                <c:pt idx="69">
                  <c:v>Sht 2012</c:v>
                </c:pt>
                <c:pt idx="70">
                  <c:v>Tet 2012</c:v>
                </c:pt>
                <c:pt idx="71">
                  <c:v>Nen 2012</c:v>
                </c:pt>
                <c:pt idx="72">
                  <c:v>Dhj 2012</c:v>
                </c:pt>
                <c:pt idx="73">
                  <c:v>Jan 2013</c:v>
                </c:pt>
                <c:pt idx="74">
                  <c:v>Shk 2013</c:v>
                </c:pt>
                <c:pt idx="75">
                  <c:v>Mar 2013</c:v>
                </c:pt>
                <c:pt idx="76">
                  <c:v>Pri 2013</c:v>
                </c:pt>
                <c:pt idx="77">
                  <c:v>Maj 2013</c:v>
                </c:pt>
                <c:pt idx="78">
                  <c:v>Qer 2013</c:v>
                </c:pt>
                <c:pt idx="79">
                  <c:v>Korr 2013</c:v>
                </c:pt>
                <c:pt idx="80">
                  <c:v>Gsh 2013</c:v>
                </c:pt>
                <c:pt idx="81">
                  <c:v>Sht 2013</c:v>
                </c:pt>
                <c:pt idx="82">
                  <c:v>Tet 2013</c:v>
                </c:pt>
                <c:pt idx="83">
                  <c:v>Nën 2013</c:v>
                </c:pt>
                <c:pt idx="84">
                  <c:v>Dhj 2013</c:v>
                </c:pt>
                <c:pt idx="85">
                  <c:v>Jan 2014</c:v>
                </c:pt>
                <c:pt idx="86">
                  <c:v>Shk 2014</c:v>
                </c:pt>
                <c:pt idx="87">
                  <c:v>Mar 2014</c:v>
                </c:pt>
                <c:pt idx="88">
                  <c:v>Pri 2014</c:v>
                </c:pt>
                <c:pt idx="89">
                  <c:v>Maj 2014</c:v>
                </c:pt>
                <c:pt idx="90">
                  <c:v>Qer 2014</c:v>
                </c:pt>
                <c:pt idx="91">
                  <c:v>Korr 2014</c:v>
                </c:pt>
                <c:pt idx="92">
                  <c:v>Gsh 2014</c:v>
                </c:pt>
                <c:pt idx="93">
                  <c:v>Sht 2014</c:v>
                </c:pt>
                <c:pt idx="94">
                  <c:v>Tet 2014</c:v>
                </c:pt>
                <c:pt idx="95">
                  <c:v>Nën 2014</c:v>
                </c:pt>
                <c:pt idx="96">
                  <c:v>Dhj 2014</c:v>
                </c:pt>
                <c:pt idx="97">
                  <c:v>Jan 2015</c:v>
                </c:pt>
                <c:pt idx="98">
                  <c:v>Shk 2015</c:v>
                </c:pt>
                <c:pt idx="99">
                  <c:v>Mar 2015</c:v>
                </c:pt>
                <c:pt idx="100">
                  <c:v>Pri 2015</c:v>
                </c:pt>
                <c:pt idx="101">
                  <c:v>Maj 2015</c:v>
                </c:pt>
                <c:pt idx="102">
                  <c:v>Qer 2015</c:v>
                </c:pt>
                <c:pt idx="103">
                  <c:v>Korr 2015</c:v>
                </c:pt>
                <c:pt idx="104">
                  <c:v>Gsh 2015</c:v>
                </c:pt>
                <c:pt idx="105">
                  <c:v>Sht 2015</c:v>
                </c:pt>
                <c:pt idx="106">
                  <c:v>Tet 2015</c:v>
                </c:pt>
                <c:pt idx="107">
                  <c:v>Nen 2015</c:v>
                </c:pt>
                <c:pt idx="108">
                  <c:v>Dhj 2015</c:v>
                </c:pt>
                <c:pt idx="109">
                  <c:v>Jan 2016</c:v>
                </c:pt>
                <c:pt idx="110">
                  <c:v>Shk 2016</c:v>
                </c:pt>
                <c:pt idx="111">
                  <c:v>Mar 2016</c:v>
                </c:pt>
                <c:pt idx="112">
                  <c:v>Pri 2016</c:v>
                </c:pt>
                <c:pt idx="113">
                  <c:v>Maj 2016</c:v>
                </c:pt>
                <c:pt idx="114">
                  <c:v>Qer 2016</c:v>
                </c:pt>
                <c:pt idx="115">
                  <c:v>Korr 2016</c:v>
                </c:pt>
                <c:pt idx="116">
                  <c:v>Gsh 2016</c:v>
                </c:pt>
                <c:pt idx="117">
                  <c:v>Sht 2016</c:v>
                </c:pt>
                <c:pt idx="118">
                  <c:v>Tet 2016</c:v>
                </c:pt>
                <c:pt idx="119">
                  <c:v>Nen 2016</c:v>
                </c:pt>
                <c:pt idx="120">
                  <c:v>Dhj 2016</c:v>
                </c:pt>
                <c:pt idx="121">
                  <c:v>Jan 2017</c:v>
                </c:pt>
                <c:pt idx="122">
                  <c:v>Shk 2017</c:v>
                </c:pt>
                <c:pt idx="123">
                  <c:v>Mar 2017</c:v>
                </c:pt>
                <c:pt idx="124">
                  <c:v>Pri 2017</c:v>
                </c:pt>
                <c:pt idx="125">
                  <c:v>Maj 2017</c:v>
                </c:pt>
                <c:pt idx="126">
                  <c:v>Qer 2017</c:v>
                </c:pt>
                <c:pt idx="127">
                  <c:v>Korr 2017</c:v>
                </c:pt>
                <c:pt idx="128">
                  <c:v>Gsh 2017</c:v>
                </c:pt>
                <c:pt idx="129">
                  <c:v>Sht 2017</c:v>
                </c:pt>
                <c:pt idx="130">
                  <c:v>Tet 2017</c:v>
                </c:pt>
                <c:pt idx="131">
                  <c:v>Nën 2017</c:v>
                </c:pt>
                <c:pt idx="132">
                  <c:v>Dhj 2017</c:v>
                </c:pt>
                <c:pt idx="133">
                  <c:v>Jan 2018</c:v>
                </c:pt>
                <c:pt idx="134">
                  <c:v>Shk 2018</c:v>
                </c:pt>
                <c:pt idx="135">
                  <c:v>Mar 2018</c:v>
                </c:pt>
                <c:pt idx="136">
                  <c:v>Pri 2018</c:v>
                </c:pt>
                <c:pt idx="137">
                  <c:v>Maj 2018</c:v>
                </c:pt>
                <c:pt idx="138">
                  <c:v>Qer 2018</c:v>
                </c:pt>
                <c:pt idx="139">
                  <c:v>Korr 2018</c:v>
                </c:pt>
                <c:pt idx="140">
                  <c:v>Gsh 2018</c:v>
                </c:pt>
                <c:pt idx="141">
                  <c:v>Sht 2018</c:v>
                </c:pt>
                <c:pt idx="142">
                  <c:v>Tet 2018</c:v>
                </c:pt>
                <c:pt idx="143">
                  <c:v>Nën 2018</c:v>
                </c:pt>
                <c:pt idx="144">
                  <c:v>Dhj 2018</c:v>
                </c:pt>
                <c:pt idx="145">
                  <c:v>Jan 2019</c:v>
                </c:pt>
                <c:pt idx="146">
                  <c:v>Shk 2019</c:v>
                </c:pt>
                <c:pt idx="147">
                  <c:v>Mar 2019</c:v>
                </c:pt>
                <c:pt idx="148">
                  <c:v>Pri 2019</c:v>
                </c:pt>
                <c:pt idx="149">
                  <c:v>Maj 2019</c:v>
                </c:pt>
                <c:pt idx="150">
                  <c:v>Qer 2019</c:v>
                </c:pt>
                <c:pt idx="151">
                  <c:v>Korr 2019</c:v>
                </c:pt>
                <c:pt idx="152">
                  <c:v>Gsh 2019</c:v>
                </c:pt>
                <c:pt idx="153">
                  <c:v>Sht 2019</c:v>
                </c:pt>
                <c:pt idx="154">
                  <c:v>Tet 2019</c:v>
                </c:pt>
                <c:pt idx="155">
                  <c:v>Nën 2019</c:v>
                </c:pt>
                <c:pt idx="156">
                  <c:v>Dhj 2019</c:v>
                </c:pt>
                <c:pt idx="157">
                  <c:v>Jan 2020</c:v>
                </c:pt>
                <c:pt idx="158">
                  <c:v>Shk 2020</c:v>
                </c:pt>
                <c:pt idx="159">
                  <c:v>Mar 2020</c:v>
                </c:pt>
                <c:pt idx="160">
                  <c:v>Pri 2020</c:v>
                </c:pt>
                <c:pt idx="161">
                  <c:v>Maj 2020</c:v>
                </c:pt>
                <c:pt idx="162">
                  <c:v>Qer 2020</c:v>
                </c:pt>
                <c:pt idx="163">
                  <c:v>Korr 2020</c:v>
                </c:pt>
                <c:pt idx="164">
                  <c:v>Gsh 2020</c:v>
                </c:pt>
                <c:pt idx="165">
                  <c:v>Sht 2020</c:v>
                </c:pt>
                <c:pt idx="166">
                  <c:v>Tet 2020</c:v>
                </c:pt>
                <c:pt idx="167">
                  <c:v>Nën 2020</c:v>
                </c:pt>
                <c:pt idx="168">
                  <c:v>Dhj 2020</c:v>
                </c:pt>
                <c:pt idx="169">
                  <c:v>Jan 2021</c:v>
                </c:pt>
                <c:pt idx="170">
                  <c:v>Shk 2021</c:v>
                </c:pt>
                <c:pt idx="171">
                  <c:v>Mar 2021</c:v>
                </c:pt>
                <c:pt idx="172">
                  <c:v>Pri 2021</c:v>
                </c:pt>
                <c:pt idx="173">
                  <c:v>Maj 2021</c:v>
                </c:pt>
                <c:pt idx="174">
                  <c:v>Qer 2021</c:v>
                </c:pt>
                <c:pt idx="175">
                  <c:v>Korr 2021</c:v>
                </c:pt>
                <c:pt idx="176">
                  <c:v>Gsh 2021</c:v>
                </c:pt>
                <c:pt idx="177">
                  <c:v>Sht 2021</c:v>
                </c:pt>
                <c:pt idx="178">
                  <c:v>Tet 2021</c:v>
                </c:pt>
                <c:pt idx="179">
                  <c:v>Nen 2021</c:v>
                </c:pt>
                <c:pt idx="180">
                  <c:v>Dhj 2021</c:v>
                </c:pt>
                <c:pt idx="181">
                  <c:v>Jan 2022</c:v>
                </c:pt>
                <c:pt idx="182">
                  <c:v>Shk 2022</c:v>
                </c:pt>
                <c:pt idx="183">
                  <c:v>Mar 2022</c:v>
                </c:pt>
                <c:pt idx="184">
                  <c:v>Pri 2022</c:v>
                </c:pt>
              </c:strCache>
            </c:strRef>
          </c:cat>
          <c:val>
            <c:numRef>
              <c:f>'Grafiku 1_Depozitat'!$C$7:$GE$7</c:f>
              <c:numCache>
                <c:formatCode>0.0%</c:formatCode>
                <c:ptCount val="185"/>
                <c:pt idx="1">
                  <c:v>1.6573864486531746E-2</c:v>
                </c:pt>
                <c:pt idx="2">
                  <c:v>4.1056636863285468E-3</c:v>
                </c:pt>
                <c:pt idx="3">
                  <c:v>7.0830188443856707E-3</c:v>
                </c:pt>
                <c:pt idx="4">
                  <c:v>6.3611616088102398E-3</c:v>
                </c:pt>
                <c:pt idx="5">
                  <c:v>3.4066674667873002E-3</c:v>
                </c:pt>
                <c:pt idx="6">
                  <c:v>-1.1347674340148072E-3</c:v>
                </c:pt>
                <c:pt idx="7">
                  <c:v>6.1592689936380831E-3</c:v>
                </c:pt>
                <c:pt idx="8">
                  <c:v>-1.0283984448906601E-3</c:v>
                </c:pt>
                <c:pt idx="9">
                  <c:v>6.2195095873923576E-3</c:v>
                </c:pt>
                <c:pt idx="10">
                  <c:v>1.0112540339351474E-2</c:v>
                </c:pt>
                <c:pt idx="11">
                  <c:v>2.3172359072384319E-3</c:v>
                </c:pt>
                <c:pt idx="12">
                  <c:v>5.3032279344517909E-2</c:v>
                </c:pt>
                <c:pt idx="13">
                  <c:v>1.0607065872014716E-2</c:v>
                </c:pt>
                <c:pt idx="14">
                  <c:v>-3.4375299375045787E-3</c:v>
                </c:pt>
                <c:pt idx="15">
                  <c:v>-6.3587475896699332E-3</c:v>
                </c:pt>
                <c:pt idx="16">
                  <c:v>7.3896601666870593E-3</c:v>
                </c:pt>
                <c:pt idx="17">
                  <c:v>1.0044233039764542E-2</c:v>
                </c:pt>
                <c:pt idx="18">
                  <c:v>1.0447719455242036E-2</c:v>
                </c:pt>
                <c:pt idx="19">
                  <c:v>1.1706879659919298E-2</c:v>
                </c:pt>
                <c:pt idx="20">
                  <c:v>7.9167077000514285E-3</c:v>
                </c:pt>
                <c:pt idx="21">
                  <c:v>4.2556656262722212E-3</c:v>
                </c:pt>
                <c:pt idx="22">
                  <c:v>-2.960126264127691E-2</c:v>
                </c:pt>
                <c:pt idx="23">
                  <c:v>-1.2738640636096529E-2</c:v>
                </c:pt>
                <c:pt idx="24">
                  <c:v>1.3247162833471089E-2</c:v>
                </c:pt>
                <c:pt idx="25">
                  <c:v>-1.6623652860487712E-2</c:v>
                </c:pt>
                <c:pt idx="26">
                  <c:v>-1.7895565319804314E-2</c:v>
                </c:pt>
                <c:pt idx="27">
                  <c:v>-7.4633534643047611E-3</c:v>
                </c:pt>
                <c:pt idx="28">
                  <c:v>3.5520728654162286E-3</c:v>
                </c:pt>
                <c:pt idx="29">
                  <c:v>1.5552963716504258E-2</c:v>
                </c:pt>
                <c:pt idx="30">
                  <c:v>1.0358988096425508E-2</c:v>
                </c:pt>
                <c:pt idx="31">
                  <c:v>6.3857752906599577E-3</c:v>
                </c:pt>
                <c:pt idx="32">
                  <c:v>7.0683460294505077E-3</c:v>
                </c:pt>
                <c:pt idx="33">
                  <c:v>4.8507753448141511E-3</c:v>
                </c:pt>
                <c:pt idx="34">
                  <c:v>5.5668338563202953E-3</c:v>
                </c:pt>
                <c:pt idx="35">
                  <c:v>9.504870867612104E-3</c:v>
                </c:pt>
                <c:pt idx="36">
                  <c:v>7.1208748035620746E-3</c:v>
                </c:pt>
                <c:pt idx="37">
                  <c:v>8.8124224544750204E-3</c:v>
                </c:pt>
                <c:pt idx="38">
                  <c:v>8.8025757872773509E-3</c:v>
                </c:pt>
                <c:pt idx="39">
                  <c:v>1.1776324370656083E-2</c:v>
                </c:pt>
                <c:pt idx="40">
                  <c:v>3.7859155522464239E-3</c:v>
                </c:pt>
                <c:pt idx="41">
                  <c:v>1.2405250411498904E-2</c:v>
                </c:pt>
                <c:pt idx="42">
                  <c:v>7.4171876820317657E-3</c:v>
                </c:pt>
                <c:pt idx="43">
                  <c:v>-1.5419011641353791E-5</c:v>
                </c:pt>
                <c:pt idx="44">
                  <c:v>6.3373114996761954E-3</c:v>
                </c:pt>
                <c:pt idx="45">
                  <c:v>1.9660869787277508E-2</c:v>
                </c:pt>
                <c:pt idx="46">
                  <c:v>3.3935320031355733E-3</c:v>
                </c:pt>
                <c:pt idx="47">
                  <c:v>8.1443875360669316E-3</c:v>
                </c:pt>
                <c:pt idx="48">
                  <c:v>1.3743262681755949E-2</c:v>
                </c:pt>
                <c:pt idx="49">
                  <c:v>1.3544734746909329E-2</c:v>
                </c:pt>
                <c:pt idx="50">
                  <c:v>8.5830498019296205E-3</c:v>
                </c:pt>
                <c:pt idx="51">
                  <c:v>1.2495042597822088E-2</c:v>
                </c:pt>
                <c:pt idx="52">
                  <c:v>9.726377785538325E-3</c:v>
                </c:pt>
                <c:pt idx="53">
                  <c:v>7.8776774989600812E-3</c:v>
                </c:pt>
                <c:pt idx="54">
                  <c:v>1.0215887722617549E-2</c:v>
                </c:pt>
                <c:pt idx="55">
                  <c:v>-6.8396470007688862E-4</c:v>
                </c:pt>
                <c:pt idx="56">
                  <c:v>1.4561423252801467E-3</c:v>
                </c:pt>
                <c:pt idx="57">
                  <c:v>1.2611488632688961E-2</c:v>
                </c:pt>
                <c:pt idx="58">
                  <c:v>7.1093696917536751E-3</c:v>
                </c:pt>
                <c:pt idx="59">
                  <c:v>1.1662607467577007E-2</c:v>
                </c:pt>
                <c:pt idx="60">
                  <c:v>4.9460381678540864E-3</c:v>
                </c:pt>
                <c:pt idx="61">
                  <c:v>3.2560608741815608E-3</c:v>
                </c:pt>
                <c:pt idx="62">
                  <c:v>7.5316611987159138E-3</c:v>
                </c:pt>
                <c:pt idx="63">
                  <c:v>6.7094413613207051E-3</c:v>
                </c:pt>
                <c:pt idx="64">
                  <c:v>1.0016650943191156E-2</c:v>
                </c:pt>
                <c:pt idx="65">
                  <c:v>1.1587415687776825E-2</c:v>
                </c:pt>
                <c:pt idx="66">
                  <c:v>1.8722368549824905E-4</c:v>
                </c:pt>
                <c:pt idx="67">
                  <c:v>-1.4336948059406867E-3</c:v>
                </c:pt>
                <c:pt idx="68">
                  <c:v>-3.7363667348329927E-3</c:v>
                </c:pt>
                <c:pt idx="69">
                  <c:v>-5.792347857323076E-3</c:v>
                </c:pt>
                <c:pt idx="70">
                  <c:v>4.90346834359549E-3</c:v>
                </c:pt>
                <c:pt idx="71">
                  <c:v>5.2840299877797443E-3</c:v>
                </c:pt>
                <c:pt idx="72">
                  <c:v>1.5213124246901384E-2</c:v>
                </c:pt>
                <c:pt idx="73">
                  <c:v>-2.348638628395041E-3</c:v>
                </c:pt>
                <c:pt idx="74">
                  <c:v>1.1304208915569457E-2</c:v>
                </c:pt>
                <c:pt idx="75">
                  <c:v>2.4816577640138838E-3</c:v>
                </c:pt>
                <c:pt idx="76">
                  <c:v>1.2037551521383966E-2</c:v>
                </c:pt>
                <c:pt idx="77">
                  <c:v>1.7214676418167291E-2</c:v>
                </c:pt>
                <c:pt idx="78">
                  <c:v>3.6694439241701962E-3</c:v>
                </c:pt>
                <c:pt idx="79">
                  <c:v>-1.3745221779655065E-3</c:v>
                </c:pt>
                <c:pt idx="80">
                  <c:v>1.9330078164245383E-3</c:v>
                </c:pt>
                <c:pt idx="81">
                  <c:v>1.8049383112194966E-3</c:v>
                </c:pt>
                <c:pt idx="82">
                  <c:v>-2.4683103384768143E-3</c:v>
                </c:pt>
                <c:pt idx="83">
                  <c:v>-3.4898725464028624E-3</c:v>
                </c:pt>
                <c:pt idx="84">
                  <c:v>-4.5915901401643302E-3</c:v>
                </c:pt>
                <c:pt idx="85">
                  <c:v>-3.4757627255806427E-3</c:v>
                </c:pt>
                <c:pt idx="86">
                  <c:v>1.5449831696314374E-3</c:v>
                </c:pt>
                <c:pt idx="87">
                  <c:v>-4.7332072496113096E-3</c:v>
                </c:pt>
                <c:pt idx="88">
                  <c:v>2.6986402926344431E-3</c:v>
                </c:pt>
                <c:pt idx="89">
                  <c:v>6.6014913276716235E-4</c:v>
                </c:pt>
                <c:pt idx="90">
                  <c:v>3.6030513277497877E-3</c:v>
                </c:pt>
                <c:pt idx="91">
                  <c:v>2.4615048552525925E-3</c:v>
                </c:pt>
                <c:pt idx="92">
                  <c:v>-1.2323709218570305E-2</c:v>
                </c:pt>
                <c:pt idx="93">
                  <c:v>-1.4646941301923099E-3</c:v>
                </c:pt>
                <c:pt idx="94">
                  <c:v>5.2536287476601098E-3</c:v>
                </c:pt>
                <c:pt idx="95">
                  <c:v>4.7418152808558871E-3</c:v>
                </c:pt>
                <c:pt idx="96">
                  <c:v>2.2256295789168792E-2</c:v>
                </c:pt>
                <c:pt idx="97">
                  <c:v>-1.0673857865505825E-2</c:v>
                </c:pt>
                <c:pt idx="98">
                  <c:v>2.781872366333937E-3</c:v>
                </c:pt>
                <c:pt idx="99">
                  <c:v>-2.3127944668689198E-3</c:v>
                </c:pt>
                <c:pt idx="100">
                  <c:v>1.5674577356941956E-3</c:v>
                </c:pt>
                <c:pt idx="101">
                  <c:v>3.0120843143760568E-3</c:v>
                </c:pt>
                <c:pt idx="102">
                  <c:v>-6.08977233099188E-3</c:v>
                </c:pt>
                <c:pt idx="103">
                  <c:v>-7.5145007007251857E-3</c:v>
                </c:pt>
                <c:pt idx="104">
                  <c:v>-3.7978186783995021E-3</c:v>
                </c:pt>
                <c:pt idx="105">
                  <c:v>-3.9035488835850191E-3</c:v>
                </c:pt>
                <c:pt idx="106">
                  <c:v>-5.8019282759519232E-3</c:v>
                </c:pt>
                <c:pt idx="107">
                  <c:v>-2.5800321889730242E-3</c:v>
                </c:pt>
                <c:pt idx="108">
                  <c:v>1.0771782733121743E-2</c:v>
                </c:pt>
                <c:pt idx="109">
                  <c:v>-1.2787573143659123E-2</c:v>
                </c:pt>
                <c:pt idx="110">
                  <c:v>-5.2174950674509371E-3</c:v>
                </c:pt>
                <c:pt idx="111">
                  <c:v>1.4104868247707958E-3</c:v>
                </c:pt>
                <c:pt idx="112">
                  <c:v>-1.0904517320214869E-3</c:v>
                </c:pt>
                <c:pt idx="113">
                  <c:v>5.7890112162092312E-4</c:v>
                </c:pt>
                <c:pt idx="114">
                  <c:v>-8.3478835842175413E-4</c:v>
                </c:pt>
                <c:pt idx="115">
                  <c:v>4.1153880355950044E-4</c:v>
                </c:pt>
                <c:pt idx="116">
                  <c:v>-1.3583462532299742E-2</c:v>
                </c:pt>
                <c:pt idx="117">
                  <c:v>5.6456801326127092E-3</c:v>
                </c:pt>
                <c:pt idx="118">
                  <c:v>-7.9062585309029685E-3</c:v>
                </c:pt>
                <c:pt idx="119">
                  <c:v>-2.3336463066003753E-3</c:v>
                </c:pt>
                <c:pt idx="120">
                  <c:v>2.6458624581024406E-2</c:v>
                </c:pt>
                <c:pt idx="121">
                  <c:v>-9.7059698278072343E-3</c:v>
                </c:pt>
                <c:pt idx="122">
                  <c:v>-1.0513604927889844E-2</c:v>
                </c:pt>
                <c:pt idx="123">
                  <c:v>-6.8344472889328009E-3</c:v>
                </c:pt>
                <c:pt idx="124">
                  <c:v>5.4208766982392692E-3</c:v>
                </c:pt>
                <c:pt idx="125">
                  <c:v>-1.8426359546698978E-3</c:v>
                </c:pt>
                <c:pt idx="126">
                  <c:v>-5.0046728481271856E-3</c:v>
                </c:pt>
                <c:pt idx="127">
                  <c:v>-3.1660798865276968E-4</c:v>
                </c:pt>
                <c:pt idx="128">
                  <c:v>-1.8257175553500472E-2</c:v>
                </c:pt>
                <c:pt idx="129">
                  <c:v>3.5614818000967792E-3</c:v>
                </c:pt>
                <c:pt idx="130">
                  <c:v>-1.1036557794059975E-3</c:v>
                </c:pt>
                <c:pt idx="131">
                  <c:v>3.9432244334028435E-3</c:v>
                </c:pt>
                <c:pt idx="132">
                  <c:v>1.2202054048047457E-2</c:v>
                </c:pt>
                <c:pt idx="133">
                  <c:v>-1.1843838670449939E-2</c:v>
                </c:pt>
                <c:pt idx="134">
                  <c:v>-7.0504685356817802E-4</c:v>
                </c:pt>
                <c:pt idx="135">
                  <c:v>-1.4425173820458218E-2</c:v>
                </c:pt>
                <c:pt idx="136">
                  <c:v>2.3710510502693194E-3</c:v>
                </c:pt>
                <c:pt idx="137">
                  <c:v>-7.0725214794295239E-3</c:v>
                </c:pt>
                <c:pt idx="138">
                  <c:v>2.1207405373123919E-3</c:v>
                </c:pt>
                <c:pt idx="139">
                  <c:v>4.6675004078081672E-3</c:v>
                </c:pt>
                <c:pt idx="140">
                  <c:v>-1.6139123356591279E-2</c:v>
                </c:pt>
                <c:pt idx="141">
                  <c:v>-1.144200006161077E-4</c:v>
                </c:pt>
                <c:pt idx="142">
                  <c:v>-5.1957025971911073E-3</c:v>
                </c:pt>
                <c:pt idx="143">
                  <c:v>9.8660997714869708E-4</c:v>
                </c:pt>
                <c:pt idx="144">
                  <c:v>8.2165927438513676E-3</c:v>
                </c:pt>
                <c:pt idx="145">
                  <c:v>9.4165714999660255E-3</c:v>
                </c:pt>
                <c:pt idx="146">
                  <c:v>0</c:v>
                </c:pt>
                <c:pt idx="147">
                  <c:v>1.3050663064886334E-3</c:v>
                </c:pt>
                <c:pt idx="148">
                  <c:v>-4.7580424797338617E-3</c:v>
                </c:pt>
                <c:pt idx="149">
                  <c:v>8.4110520352131089E-4</c:v>
                </c:pt>
                <c:pt idx="150">
                  <c:v>6.7493130941028421E-4</c:v>
                </c:pt>
                <c:pt idx="151">
                  <c:v>5.5785699366427627E-3</c:v>
                </c:pt>
                <c:pt idx="152">
                  <c:v>-1.2962482149811761E-2</c:v>
                </c:pt>
                <c:pt idx="153">
                  <c:v>7.8476245591191374E-4</c:v>
                </c:pt>
                <c:pt idx="154">
                  <c:v>2.5451924993483695E-3</c:v>
                </c:pt>
                <c:pt idx="155">
                  <c:v>5.0927554406839277E-3</c:v>
                </c:pt>
                <c:pt idx="156">
                  <c:v>1.4287888009738283E-2</c:v>
                </c:pt>
                <c:pt idx="157">
                  <c:v>7.1729677484339274E-3</c:v>
                </c:pt>
                <c:pt idx="158">
                  <c:v>7.4453144948506255E-3</c:v>
                </c:pt>
                <c:pt idx="159">
                  <c:v>1.4594716754777078E-3</c:v>
                </c:pt>
                <c:pt idx="160">
                  <c:v>1.7159126858589054E-2</c:v>
                </c:pt>
                <c:pt idx="161">
                  <c:v>6.5707899462144866E-3</c:v>
                </c:pt>
                <c:pt idx="162">
                  <c:v>1.0147181510129673E-2</c:v>
                </c:pt>
                <c:pt idx="163">
                  <c:v>3.894930676351653E-4</c:v>
                </c:pt>
                <c:pt idx="164">
                  <c:v>2.664236850044438E-3</c:v>
                </c:pt>
                <c:pt idx="165">
                  <c:v>8.7602845415234235E-3</c:v>
                </c:pt>
                <c:pt idx="166">
                  <c:v>2.7348505002136288E-3</c:v>
                </c:pt>
                <c:pt idx="167">
                  <c:v>3.8810559848857893E-3</c:v>
                </c:pt>
                <c:pt idx="168">
                  <c:v>3.6642401236495849E-2</c:v>
                </c:pt>
                <c:pt idx="169">
                  <c:v>-2.8873378165932117E-3</c:v>
                </c:pt>
                <c:pt idx="170">
                  <c:v>-6.4499508990224351E-4</c:v>
                </c:pt>
                <c:pt idx="171">
                  <c:v>6.4250411861614494E-3</c:v>
                </c:pt>
                <c:pt idx="172">
                  <c:v>7.3122586733170925E-3</c:v>
                </c:pt>
                <c:pt idx="173">
                  <c:v>4.2537978289380607E-3</c:v>
                </c:pt>
                <c:pt idx="174">
                  <c:v>6.7810549280678941E-3</c:v>
                </c:pt>
                <c:pt idx="175">
                  <c:v>5.2434626897280697E-3</c:v>
                </c:pt>
                <c:pt idx="176">
                  <c:v>-8.7976043128388214E-3</c:v>
                </c:pt>
                <c:pt idx="177">
                  <c:v>7.2721061970414374E-3</c:v>
                </c:pt>
                <c:pt idx="178">
                  <c:v>1.218967664386362E-3</c:v>
                </c:pt>
                <c:pt idx="179">
                  <c:v>-5.3930571445775875E-3</c:v>
                </c:pt>
                <c:pt idx="180">
                  <c:v>4.4772759091717462E-2</c:v>
                </c:pt>
                <c:pt idx="181">
                  <c:v>1.0140830787562272E-4</c:v>
                </c:pt>
                <c:pt idx="182">
                  <c:v>-9.449933819681719E-3</c:v>
                </c:pt>
                <c:pt idx="183">
                  <c:v>-1.0452235586590137E-2</c:v>
                </c:pt>
                <c:pt idx="184">
                  <c:v>-6.3361054564397366E-3</c:v>
                </c:pt>
              </c:numCache>
            </c:numRef>
          </c:val>
          <c:smooth val="0"/>
          <c:extLst>
            <c:ext xmlns:c16="http://schemas.microsoft.com/office/drawing/2014/chart" uri="{C3380CC4-5D6E-409C-BE32-E72D297353CC}">
              <c16:uniqueId val="{00000001-1776-406E-B092-31E1A75866FF}"/>
            </c:ext>
          </c:extLst>
        </c:ser>
        <c:ser>
          <c:idx val="7"/>
          <c:order val="1"/>
          <c:tx>
            <c:strRef>
              <c:f>'Grafiku 1_Depozitat'!$B$12</c:f>
              <c:strCache>
                <c:ptCount val="1"/>
                <c:pt idx="0">
                  <c:v>Ndryshimi % mujore valute</c:v>
                </c:pt>
              </c:strCache>
            </c:strRef>
          </c:tx>
          <c:spPr>
            <a:ln w="28575" cap="rnd">
              <a:solidFill>
                <a:schemeClr val="accent2">
                  <a:lumMod val="60000"/>
                </a:schemeClr>
              </a:solidFill>
              <a:round/>
            </a:ln>
            <a:effectLst/>
          </c:spPr>
          <c:marker>
            <c:symbol val="none"/>
          </c:marker>
          <c:dLbls>
            <c:dLbl>
              <c:idx val="8"/>
              <c:spPr>
                <a:solidFill>
                  <a:schemeClr val="accent2">
                    <a:lumMod val="20000"/>
                    <a:lumOff val="80000"/>
                  </a:schemeClr>
                </a:solidFill>
                <a:ln>
                  <a:noFill/>
                </a:ln>
                <a:effectLst/>
              </c:spPr>
              <c:txPr>
                <a:bodyPr/>
                <a:lstStyle/>
                <a:p>
                  <a:pPr>
                    <a:defRPr sz="900" b="0" i="0" u="none" strike="noStrike" baseline="0">
                      <a:solidFill>
                        <a:srgbClr val="333333"/>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76-406E-B092-31E1A75866FF}"/>
                </c:ext>
              </c:extLst>
            </c:dLbl>
            <c:dLbl>
              <c:idx val="20"/>
              <c:spPr>
                <a:solidFill>
                  <a:schemeClr val="accent2">
                    <a:lumMod val="20000"/>
                    <a:lumOff val="80000"/>
                  </a:schemeClr>
                </a:solidFill>
                <a:ln>
                  <a:noFill/>
                </a:ln>
                <a:effectLst/>
              </c:spPr>
              <c:txPr>
                <a:bodyPr/>
                <a:lstStyle/>
                <a:p>
                  <a:pPr>
                    <a:defRPr sz="900" b="0" i="0" u="none" strike="noStrike" baseline="0">
                      <a:solidFill>
                        <a:srgbClr val="333333"/>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76-406E-B092-31E1A75866FF}"/>
                </c:ext>
              </c:extLst>
            </c:dLbl>
            <c:dLbl>
              <c:idx val="22"/>
              <c:layout>
                <c:manualLayout>
                  <c:x val="-1.2757732217666457E-2"/>
                  <c:y val="4.6475594640595273E-2"/>
                </c:manualLayout>
              </c:layout>
              <c:spPr>
                <a:solidFill>
                  <a:schemeClr val="accent2">
                    <a:lumMod val="20000"/>
                    <a:lumOff val="80000"/>
                  </a:schemeClr>
                </a:solidFill>
                <a:ln>
                  <a:noFill/>
                </a:ln>
                <a:effectLst/>
              </c:spPr>
              <c:txPr>
                <a:bodyPr/>
                <a:lstStyle/>
                <a:p>
                  <a:pPr>
                    <a:defRPr sz="900" b="0" i="0" u="none" strike="noStrike" baseline="0">
                      <a:solidFill>
                        <a:srgbClr val="333333"/>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76-406E-B092-31E1A75866FF}"/>
                </c:ext>
              </c:extLst>
            </c:dLbl>
            <c:dLbl>
              <c:idx val="32"/>
              <c:spPr>
                <a:solidFill>
                  <a:schemeClr val="accent2">
                    <a:lumMod val="20000"/>
                    <a:lumOff val="80000"/>
                  </a:schemeClr>
                </a:solidFill>
                <a:ln>
                  <a:noFill/>
                </a:ln>
                <a:effectLst/>
              </c:spPr>
              <c:txPr>
                <a:bodyPr/>
                <a:lstStyle/>
                <a:p>
                  <a:pPr>
                    <a:defRPr sz="900" b="0" i="0" u="none" strike="noStrike" baseline="0">
                      <a:solidFill>
                        <a:srgbClr val="333333"/>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776-406E-B092-31E1A75866FF}"/>
                </c:ext>
              </c:extLst>
            </c:dLbl>
            <c:dLbl>
              <c:idx val="44"/>
              <c:spPr>
                <a:solidFill>
                  <a:schemeClr val="accent2">
                    <a:lumMod val="20000"/>
                    <a:lumOff val="80000"/>
                  </a:schemeClr>
                </a:solidFill>
                <a:ln>
                  <a:noFill/>
                </a:ln>
                <a:effectLst/>
              </c:spPr>
              <c:txPr>
                <a:bodyPr/>
                <a:lstStyle/>
                <a:p>
                  <a:pPr>
                    <a:defRPr sz="900" b="0" i="0" u="none" strike="noStrike" baseline="0">
                      <a:solidFill>
                        <a:srgbClr val="333333"/>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776-406E-B092-31E1A75866FF}"/>
                </c:ext>
              </c:extLst>
            </c:dLbl>
            <c:dLbl>
              <c:idx val="56"/>
              <c:spPr>
                <a:solidFill>
                  <a:schemeClr val="accent2">
                    <a:lumMod val="20000"/>
                    <a:lumOff val="80000"/>
                  </a:schemeClr>
                </a:solidFill>
                <a:ln>
                  <a:noFill/>
                </a:ln>
                <a:effectLst/>
              </c:spPr>
              <c:txPr>
                <a:bodyPr/>
                <a:lstStyle/>
                <a:p>
                  <a:pPr>
                    <a:defRPr sz="900" b="0" i="0" u="none" strike="noStrike" baseline="0">
                      <a:solidFill>
                        <a:srgbClr val="333333"/>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776-406E-B092-31E1A75866FF}"/>
                </c:ext>
              </c:extLst>
            </c:dLbl>
            <c:dLbl>
              <c:idx val="68"/>
              <c:spPr>
                <a:solidFill>
                  <a:schemeClr val="accent2">
                    <a:lumMod val="20000"/>
                    <a:lumOff val="80000"/>
                  </a:schemeClr>
                </a:solidFill>
                <a:ln>
                  <a:noFill/>
                </a:ln>
                <a:effectLst/>
              </c:spPr>
              <c:txPr>
                <a:bodyPr/>
                <a:lstStyle/>
                <a:p>
                  <a:pPr>
                    <a:defRPr sz="900" b="0" i="0" u="none" strike="noStrike" baseline="0">
                      <a:solidFill>
                        <a:srgbClr val="333333"/>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776-406E-B092-31E1A75866FF}"/>
                </c:ext>
              </c:extLst>
            </c:dLbl>
            <c:dLbl>
              <c:idx val="116"/>
              <c:spPr>
                <a:solidFill>
                  <a:schemeClr val="accent2">
                    <a:lumMod val="20000"/>
                    <a:lumOff val="80000"/>
                  </a:schemeClr>
                </a:solidFill>
                <a:ln>
                  <a:noFill/>
                </a:ln>
                <a:effectLst/>
              </c:spPr>
              <c:txPr>
                <a:bodyPr/>
                <a:lstStyle/>
                <a:p>
                  <a:pPr>
                    <a:defRPr sz="900" b="0" i="0" u="none" strike="noStrike" baseline="0">
                      <a:solidFill>
                        <a:srgbClr val="333333"/>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776-406E-B092-31E1A75866FF}"/>
                </c:ext>
              </c:extLst>
            </c:dLbl>
            <c:dLbl>
              <c:idx val="159"/>
              <c:spPr>
                <a:solidFill>
                  <a:schemeClr val="accent2">
                    <a:lumMod val="20000"/>
                    <a:lumOff val="80000"/>
                  </a:schemeClr>
                </a:solidFill>
                <a:ln>
                  <a:noFill/>
                </a:ln>
                <a:effectLst/>
              </c:spPr>
              <c:txPr>
                <a:bodyPr/>
                <a:lstStyle/>
                <a:p>
                  <a:pPr>
                    <a:defRPr sz="900" b="0" i="0" u="none" strike="noStrike" baseline="0">
                      <a:solidFill>
                        <a:srgbClr val="333333"/>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776-406E-B092-31E1A75866FF}"/>
                </c:ext>
              </c:extLst>
            </c:dLbl>
            <c:dLbl>
              <c:idx val="160"/>
              <c:spPr>
                <a:solidFill>
                  <a:schemeClr val="accent2">
                    <a:lumMod val="20000"/>
                    <a:lumOff val="80000"/>
                  </a:schemeClr>
                </a:solidFill>
                <a:ln>
                  <a:noFill/>
                </a:ln>
                <a:effectLst/>
              </c:spPr>
              <c:txPr>
                <a:bodyPr/>
                <a:lstStyle/>
                <a:p>
                  <a:pPr>
                    <a:defRPr sz="900" b="0" i="0" u="none" strike="noStrike" baseline="0">
                      <a:solidFill>
                        <a:srgbClr val="333333"/>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776-406E-B092-31E1A75866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'Grafiku 1_Depozitat'!$C$4:$GE$4</c:f>
              <c:strCache>
                <c:ptCount val="185"/>
                <c:pt idx="0">
                  <c:v>Dhj 2006</c:v>
                </c:pt>
                <c:pt idx="1">
                  <c:v>Jan 2007</c:v>
                </c:pt>
                <c:pt idx="2">
                  <c:v>Shk 2007</c:v>
                </c:pt>
                <c:pt idx="3">
                  <c:v>Mar 2007</c:v>
                </c:pt>
                <c:pt idx="4">
                  <c:v>Pri 2007</c:v>
                </c:pt>
                <c:pt idx="5">
                  <c:v>Maj 2007</c:v>
                </c:pt>
                <c:pt idx="6">
                  <c:v>Qer 2007</c:v>
                </c:pt>
                <c:pt idx="7">
                  <c:v>Korr 2007</c:v>
                </c:pt>
                <c:pt idx="8">
                  <c:v>Gsh 2007</c:v>
                </c:pt>
                <c:pt idx="9">
                  <c:v>Sht 2007</c:v>
                </c:pt>
                <c:pt idx="10">
                  <c:v>Tet 2007</c:v>
                </c:pt>
                <c:pt idx="11">
                  <c:v>Nën 2007</c:v>
                </c:pt>
                <c:pt idx="12">
                  <c:v>Dhj 2007</c:v>
                </c:pt>
                <c:pt idx="13">
                  <c:v>Jan 2008</c:v>
                </c:pt>
                <c:pt idx="14">
                  <c:v>Shk 2008</c:v>
                </c:pt>
                <c:pt idx="15">
                  <c:v>Mar 2008</c:v>
                </c:pt>
                <c:pt idx="16">
                  <c:v>Pri 2008</c:v>
                </c:pt>
                <c:pt idx="17">
                  <c:v>Maj 2008</c:v>
                </c:pt>
                <c:pt idx="18">
                  <c:v>Qer 2008</c:v>
                </c:pt>
                <c:pt idx="19">
                  <c:v>Korr 2008</c:v>
                </c:pt>
                <c:pt idx="20">
                  <c:v>Gsh 2008</c:v>
                </c:pt>
                <c:pt idx="21">
                  <c:v>Sht 2008</c:v>
                </c:pt>
                <c:pt idx="22">
                  <c:v>Tet 2008</c:v>
                </c:pt>
                <c:pt idx="23">
                  <c:v>Nën 2008</c:v>
                </c:pt>
                <c:pt idx="24">
                  <c:v>Dhj 2008</c:v>
                </c:pt>
                <c:pt idx="25">
                  <c:v>Jan 2009</c:v>
                </c:pt>
                <c:pt idx="26">
                  <c:v>Shk 2009</c:v>
                </c:pt>
                <c:pt idx="27">
                  <c:v>Mar 2009</c:v>
                </c:pt>
                <c:pt idx="28">
                  <c:v>Pri 2009</c:v>
                </c:pt>
                <c:pt idx="29">
                  <c:v>Maj 2009</c:v>
                </c:pt>
                <c:pt idx="30">
                  <c:v>Qer 2009</c:v>
                </c:pt>
                <c:pt idx="31">
                  <c:v>Korr 2009</c:v>
                </c:pt>
                <c:pt idx="32">
                  <c:v>Gsh 2009</c:v>
                </c:pt>
                <c:pt idx="33">
                  <c:v>Sht 2009</c:v>
                </c:pt>
                <c:pt idx="34">
                  <c:v>Tet 2009</c:v>
                </c:pt>
                <c:pt idx="35">
                  <c:v>Nën 2009</c:v>
                </c:pt>
                <c:pt idx="36">
                  <c:v>Dhj 2009</c:v>
                </c:pt>
                <c:pt idx="37">
                  <c:v>Jan 2010</c:v>
                </c:pt>
                <c:pt idx="38">
                  <c:v>Shk 2010</c:v>
                </c:pt>
                <c:pt idx="39">
                  <c:v>Mar 2010</c:v>
                </c:pt>
                <c:pt idx="40">
                  <c:v>Pri 2010</c:v>
                </c:pt>
                <c:pt idx="41">
                  <c:v>Maj 2010</c:v>
                </c:pt>
                <c:pt idx="42">
                  <c:v>Qer 2010</c:v>
                </c:pt>
                <c:pt idx="43">
                  <c:v>Korr 2010</c:v>
                </c:pt>
                <c:pt idx="44">
                  <c:v>Gsh 2010</c:v>
                </c:pt>
                <c:pt idx="45">
                  <c:v>Sht 2010</c:v>
                </c:pt>
                <c:pt idx="46">
                  <c:v>Tet 2010</c:v>
                </c:pt>
                <c:pt idx="47">
                  <c:v>Nën 2010</c:v>
                </c:pt>
                <c:pt idx="48">
                  <c:v>Dhj 2010</c:v>
                </c:pt>
                <c:pt idx="49">
                  <c:v>Jan 2011</c:v>
                </c:pt>
                <c:pt idx="50">
                  <c:v>Shk 2011</c:v>
                </c:pt>
                <c:pt idx="51">
                  <c:v>Mar 2011</c:v>
                </c:pt>
                <c:pt idx="52">
                  <c:v>Pri 2011</c:v>
                </c:pt>
                <c:pt idx="53">
                  <c:v>Maj 2011</c:v>
                </c:pt>
                <c:pt idx="54">
                  <c:v>Qer 2011</c:v>
                </c:pt>
                <c:pt idx="55">
                  <c:v>Korr 2011</c:v>
                </c:pt>
                <c:pt idx="56">
                  <c:v>Gsh 2011</c:v>
                </c:pt>
                <c:pt idx="57">
                  <c:v>Sht 2011</c:v>
                </c:pt>
                <c:pt idx="58">
                  <c:v>Tet 2011</c:v>
                </c:pt>
                <c:pt idx="59">
                  <c:v>Nën 2011</c:v>
                </c:pt>
                <c:pt idx="60">
                  <c:v>Dhj 2011</c:v>
                </c:pt>
                <c:pt idx="61">
                  <c:v>Jan 2012</c:v>
                </c:pt>
                <c:pt idx="62">
                  <c:v>Shk 2012</c:v>
                </c:pt>
                <c:pt idx="63">
                  <c:v>Mar 2012</c:v>
                </c:pt>
                <c:pt idx="64">
                  <c:v>Pri 2012</c:v>
                </c:pt>
                <c:pt idx="65">
                  <c:v>Maj 2012</c:v>
                </c:pt>
                <c:pt idx="66">
                  <c:v>Qer 2012</c:v>
                </c:pt>
                <c:pt idx="67">
                  <c:v>Korr 2012</c:v>
                </c:pt>
                <c:pt idx="68">
                  <c:v>Gsh 2012</c:v>
                </c:pt>
                <c:pt idx="69">
                  <c:v>Sht 2012</c:v>
                </c:pt>
                <c:pt idx="70">
                  <c:v>Tet 2012</c:v>
                </c:pt>
                <c:pt idx="71">
                  <c:v>Nen 2012</c:v>
                </c:pt>
                <c:pt idx="72">
                  <c:v>Dhj 2012</c:v>
                </c:pt>
                <c:pt idx="73">
                  <c:v>Jan 2013</c:v>
                </c:pt>
                <c:pt idx="74">
                  <c:v>Shk 2013</c:v>
                </c:pt>
                <c:pt idx="75">
                  <c:v>Mar 2013</c:v>
                </c:pt>
                <c:pt idx="76">
                  <c:v>Pri 2013</c:v>
                </c:pt>
                <c:pt idx="77">
                  <c:v>Maj 2013</c:v>
                </c:pt>
                <c:pt idx="78">
                  <c:v>Qer 2013</c:v>
                </c:pt>
                <c:pt idx="79">
                  <c:v>Korr 2013</c:v>
                </c:pt>
                <c:pt idx="80">
                  <c:v>Gsh 2013</c:v>
                </c:pt>
                <c:pt idx="81">
                  <c:v>Sht 2013</c:v>
                </c:pt>
                <c:pt idx="82">
                  <c:v>Tet 2013</c:v>
                </c:pt>
                <c:pt idx="83">
                  <c:v>Nën 2013</c:v>
                </c:pt>
                <c:pt idx="84">
                  <c:v>Dhj 2013</c:v>
                </c:pt>
                <c:pt idx="85">
                  <c:v>Jan 2014</c:v>
                </c:pt>
                <c:pt idx="86">
                  <c:v>Shk 2014</c:v>
                </c:pt>
                <c:pt idx="87">
                  <c:v>Mar 2014</c:v>
                </c:pt>
                <c:pt idx="88">
                  <c:v>Pri 2014</c:v>
                </c:pt>
                <c:pt idx="89">
                  <c:v>Maj 2014</c:v>
                </c:pt>
                <c:pt idx="90">
                  <c:v>Qer 2014</c:v>
                </c:pt>
                <c:pt idx="91">
                  <c:v>Korr 2014</c:v>
                </c:pt>
                <c:pt idx="92">
                  <c:v>Gsh 2014</c:v>
                </c:pt>
                <c:pt idx="93">
                  <c:v>Sht 2014</c:v>
                </c:pt>
                <c:pt idx="94">
                  <c:v>Tet 2014</c:v>
                </c:pt>
                <c:pt idx="95">
                  <c:v>Nën 2014</c:v>
                </c:pt>
                <c:pt idx="96">
                  <c:v>Dhj 2014</c:v>
                </c:pt>
                <c:pt idx="97">
                  <c:v>Jan 2015</c:v>
                </c:pt>
                <c:pt idx="98">
                  <c:v>Shk 2015</c:v>
                </c:pt>
                <c:pt idx="99">
                  <c:v>Mar 2015</c:v>
                </c:pt>
                <c:pt idx="100">
                  <c:v>Pri 2015</c:v>
                </c:pt>
                <c:pt idx="101">
                  <c:v>Maj 2015</c:v>
                </c:pt>
                <c:pt idx="102">
                  <c:v>Qer 2015</c:v>
                </c:pt>
                <c:pt idx="103">
                  <c:v>Korr 2015</c:v>
                </c:pt>
                <c:pt idx="104">
                  <c:v>Gsh 2015</c:v>
                </c:pt>
                <c:pt idx="105">
                  <c:v>Sht 2015</c:v>
                </c:pt>
                <c:pt idx="106">
                  <c:v>Tet 2015</c:v>
                </c:pt>
                <c:pt idx="107">
                  <c:v>Nen 2015</c:v>
                </c:pt>
                <c:pt idx="108">
                  <c:v>Dhj 2015</c:v>
                </c:pt>
                <c:pt idx="109">
                  <c:v>Jan 2016</c:v>
                </c:pt>
                <c:pt idx="110">
                  <c:v>Shk 2016</c:v>
                </c:pt>
                <c:pt idx="111">
                  <c:v>Mar 2016</c:v>
                </c:pt>
                <c:pt idx="112">
                  <c:v>Pri 2016</c:v>
                </c:pt>
                <c:pt idx="113">
                  <c:v>Maj 2016</c:v>
                </c:pt>
                <c:pt idx="114">
                  <c:v>Qer 2016</c:v>
                </c:pt>
                <c:pt idx="115">
                  <c:v>Korr 2016</c:v>
                </c:pt>
                <c:pt idx="116">
                  <c:v>Gsh 2016</c:v>
                </c:pt>
                <c:pt idx="117">
                  <c:v>Sht 2016</c:v>
                </c:pt>
                <c:pt idx="118">
                  <c:v>Tet 2016</c:v>
                </c:pt>
                <c:pt idx="119">
                  <c:v>Nen 2016</c:v>
                </c:pt>
                <c:pt idx="120">
                  <c:v>Dhj 2016</c:v>
                </c:pt>
                <c:pt idx="121">
                  <c:v>Jan 2017</c:v>
                </c:pt>
                <c:pt idx="122">
                  <c:v>Shk 2017</c:v>
                </c:pt>
                <c:pt idx="123">
                  <c:v>Mar 2017</c:v>
                </c:pt>
                <c:pt idx="124">
                  <c:v>Pri 2017</c:v>
                </c:pt>
                <c:pt idx="125">
                  <c:v>Maj 2017</c:v>
                </c:pt>
                <c:pt idx="126">
                  <c:v>Qer 2017</c:v>
                </c:pt>
                <c:pt idx="127">
                  <c:v>Korr 2017</c:v>
                </c:pt>
                <c:pt idx="128">
                  <c:v>Gsh 2017</c:v>
                </c:pt>
                <c:pt idx="129">
                  <c:v>Sht 2017</c:v>
                </c:pt>
                <c:pt idx="130">
                  <c:v>Tet 2017</c:v>
                </c:pt>
                <c:pt idx="131">
                  <c:v>Nën 2017</c:v>
                </c:pt>
                <c:pt idx="132">
                  <c:v>Dhj 2017</c:v>
                </c:pt>
                <c:pt idx="133">
                  <c:v>Jan 2018</c:v>
                </c:pt>
                <c:pt idx="134">
                  <c:v>Shk 2018</c:v>
                </c:pt>
                <c:pt idx="135">
                  <c:v>Mar 2018</c:v>
                </c:pt>
                <c:pt idx="136">
                  <c:v>Pri 2018</c:v>
                </c:pt>
                <c:pt idx="137">
                  <c:v>Maj 2018</c:v>
                </c:pt>
                <c:pt idx="138">
                  <c:v>Qer 2018</c:v>
                </c:pt>
                <c:pt idx="139">
                  <c:v>Korr 2018</c:v>
                </c:pt>
                <c:pt idx="140">
                  <c:v>Gsh 2018</c:v>
                </c:pt>
                <c:pt idx="141">
                  <c:v>Sht 2018</c:v>
                </c:pt>
                <c:pt idx="142">
                  <c:v>Tet 2018</c:v>
                </c:pt>
                <c:pt idx="143">
                  <c:v>Nën 2018</c:v>
                </c:pt>
                <c:pt idx="144">
                  <c:v>Dhj 2018</c:v>
                </c:pt>
                <c:pt idx="145">
                  <c:v>Jan 2019</c:v>
                </c:pt>
                <c:pt idx="146">
                  <c:v>Shk 2019</c:v>
                </c:pt>
                <c:pt idx="147">
                  <c:v>Mar 2019</c:v>
                </c:pt>
                <c:pt idx="148">
                  <c:v>Pri 2019</c:v>
                </c:pt>
                <c:pt idx="149">
                  <c:v>Maj 2019</c:v>
                </c:pt>
                <c:pt idx="150">
                  <c:v>Qer 2019</c:v>
                </c:pt>
                <c:pt idx="151">
                  <c:v>Korr 2019</c:v>
                </c:pt>
                <c:pt idx="152">
                  <c:v>Gsh 2019</c:v>
                </c:pt>
                <c:pt idx="153">
                  <c:v>Sht 2019</c:v>
                </c:pt>
                <c:pt idx="154">
                  <c:v>Tet 2019</c:v>
                </c:pt>
                <c:pt idx="155">
                  <c:v>Nën 2019</c:v>
                </c:pt>
                <c:pt idx="156">
                  <c:v>Dhj 2019</c:v>
                </c:pt>
                <c:pt idx="157">
                  <c:v>Jan 2020</c:v>
                </c:pt>
                <c:pt idx="158">
                  <c:v>Shk 2020</c:v>
                </c:pt>
                <c:pt idx="159">
                  <c:v>Mar 2020</c:v>
                </c:pt>
                <c:pt idx="160">
                  <c:v>Pri 2020</c:v>
                </c:pt>
                <c:pt idx="161">
                  <c:v>Maj 2020</c:v>
                </c:pt>
                <c:pt idx="162">
                  <c:v>Qer 2020</c:v>
                </c:pt>
                <c:pt idx="163">
                  <c:v>Korr 2020</c:v>
                </c:pt>
                <c:pt idx="164">
                  <c:v>Gsh 2020</c:v>
                </c:pt>
                <c:pt idx="165">
                  <c:v>Sht 2020</c:v>
                </c:pt>
                <c:pt idx="166">
                  <c:v>Tet 2020</c:v>
                </c:pt>
                <c:pt idx="167">
                  <c:v>Nën 2020</c:v>
                </c:pt>
                <c:pt idx="168">
                  <c:v>Dhj 2020</c:v>
                </c:pt>
                <c:pt idx="169">
                  <c:v>Jan 2021</c:v>
                </c:pt>
                <c:pt idx="170">
                  <c:v>Shk 2021</c:v>
                </c:pt>
                <c:pt idx="171">
                  <c:v>Mar 2021</c:v>
                </c:pt>
                <c:pt idx="172">
                  <c:v>Pri 2021</c:v>
                </c:pt>
                <c:pt idx="173">
                  <c:v>Maj 2021</c:v>
                </c:pt>
                <c:pt idx="174">
                  <c:v>Qer 2021</c:v>
                </c:pt>
                <c:pt idx="175">
                  <c:v>Korr 2021</c:v>
                </c:pt>
                <c:pt idx="176">
                  <c:v>Gsh 2021</c:v>
                </c:pt>
                <c:pt idx="177">
                  <c:v>Sht 2021</c:v>
                </c:pt>
                <c:pt idx="178">
                  <c:v>Tet 2021</c:v>
                </c:pt>
                <c:pt idx="179">
                  <c:v>Nen 2021</c:v>
                </c:pt>
                <c:pt idx="180">
                  <c:v>Dhj 2021</c:v>
                </c:pt>
                <c:pt idx="181">
                  <c:v>Jan 2022</c:v>
                </c:pt>
                <c:pt idx="182">
                  <c:v>Shk 2022</c:v>
                </c:pt>
                <c:pt idx="183">
                  <c:v>Mar 2022</c:v>
                </c:pt>
                <c:pt idx="184">
                  <c:v>Pri 2022</c:v>
                </c:pt>
              </c:strCache>
            </c:strRef>
          </c:cat>
          <c:val>
            <c:numRef>
              <c:f>'Grafiku 1_Depozitat'!$C$12:$GE$12</c:f>
              <c:numCache>
                <c:formatCode>0.0%</c:formatCode>
                <c:ptCount val="185"/>
                <c:pt idx="1">
                  <c:v>2.8229196964488747E-2</c:v>
                </c:pt>
                <c:pt idx="2">
                  <c:v>3.5626668312477822E-2</c:v>
                </c:pt>
                <c:pt idx="3">
                  <c:v>4.971195868096941E-3</c:v>
                </c:pt>
                <c:pt idx="4">
                  <c:v>1.7814697496059025E-2</c:v>
                </c:pt>
                <c:pt idx="5">
                  <c:v>3.651088043657691E-3</c:v>
                </c:pt>
                <c:pt idx="6">
                  <c:v>-1.9553207751622986E-2</c:v>
                </c:pt>
                <c:pt idx="7">
                  <c:v>3.9496536343721016E-2</c:v>
                </c:pt>
                <c:pt idx="8">
                  <c:v>0.12044275468599447</c:v>
                </c:pt>
                <c:pt idx="9">
                  <c:v>3.1899210356864474E-3</c:v>
                </c:pt>
                <c:pt idx="10">
                  <c:v>1.4750283984139117E-2</c:v>
                </c:pt>
                <c:pt idx="11">
                  <c:v>-1.2667393529808325E-2</c:v>
                </c:pt>
                <c:pt idx="12">
                  <c:v>5.990946564499406E-2</c:v>
                </c:pt>
                <c:pt idx="13">
                  <c:v>2.2093911051727429E-2</c:v>
                </c:pt>
                <c:pt idx="14">
                  <c:v>1.5519709914873088E-2</c:v>
                </c:pt>
                <c:pt idx="15">
                  <c:v>-1.8209541907232098E-2</c:v>
                </c:pt>
                <c:pt idx="16">
                  <c:v>1.161692629475853E-2</c:v>
                </c:pt>
                <c:pt idx="17">
                  <c:v>-1.4044846301318078E-2</c:v>
                </c:pt>
                <c:pt idx="18">
                  <c:v>4.2906885758998432E-2</c:v>
                </c:pt>
                <c:pt idx="19">
                  <c:v>1.552330183406048E-2</c:v>
                </c:pt>
                <c:pt idx="20">
                  <c:v>6.2484992888938141E-2</c:v>
                </c:pt>
                <c:pt idx="21">
                  <c:v>3.483067936861136E-2</c:v>
                </c:pt>
                <c:pt idx="22">
                  <c:v>-5.1586154993650005E-2</c:v>
                </c:pt>
                <c:pt idx="23">
                  <c:v>-3.4181887744257559E-2</c:v>
                </c:pt>
                <c:pt idx="24">
                  <c:v>-4.3776477708291309E-2</c:v>
                </c:pt>
                <c:pt idx="25">
                  <c:v>2.3294975067126966E-2</c:v>
                </c:pt>
                <c:pt idx="26">
                  <c:v>-1.1230521829420519E-2</c:v>
                </c:pt>
                <c:pt idx="27">
                  <c:v>-1.4023208998510105E-2</c:v>
                </c:pt>
                <c:pt idx="28">
                  <c:v>8.2552157429694167E-3</c:v>
                </c:pt>
                <c:pt idx="29">
                  <c:v>4.2558871198398324E-3</c:v>
                </c:pt>
                <c:pt idx="30">
                  <c:v>-2.2962622607189918E-2</c:v>
                </c:pt>
                <c:pt idx="31">
                  <c:v>-9.0052624623971015E-3</c:v>
                </c:pt>
                <c:pt idx="32">
                  <c:v>8.9584550763402188E-2</c:v>
                </c:pt>
                <c:pt idx="33">
                  <c:v>8.4011532688549016E-3</c:v>
                </c:pt>
                <c:pt idx="34">
                  <c:v>2.9259012039849652E-2</c:v>
                </c:pt>
                <c:pt idx="35">
                  <c:v>9.7520374544823995E-3</c:v>
                </c:pt>
                <c:pt idx="36">
                  <c:v>7.3017770176053197E-3</c:v>
                </c:pt>
                <c:pt idx="37">
                  <c:v>5.232058590873135E-2</c:v>
                </c:pt>
                <c:pt idx="38">
                  <c:v>2.1967838824753024E-3</c:v>
                </c:pt>
                <c:pt idx="39">
                  <c:v>1.0717368603121131E-2</c:v>
                </c:pt>
                <c:pt idx="40">
                  <c:v>-3.0707618688144938E-3</c:v>
                </c:pt>
                <c:pt idx="41">
                  <c:v>2.0480257711781202E-2</c:v>
                </c:pt>
                <c:pt idx="42">
                  <c:v>4.0748438133746687E-3</c:v>
                </c:pt>
                <c:pt idx="43">
                  <c:v>2.4841472388795815E-2</c:v>
                </c:pt>
                <c:pt idx="44">
                  <c:v>7.3747700731488217E-2</c:v>
                </c:pt>
                <c:pt idx="45">
                  <c:v>1.820360031188285E-2</c:v>
                </c:pt>
                <c:pt idx="46">
                  <c:v>7.4033498131695222E-3</c:v>
                </c:pt>
                <c:pt idx="47">
                  <c:v>2.1367141985241082E-2</c:v>
                </c:pt>
                <c:pt idx="48">
                  <c:v>2.0656667445309401E-2</c:v>
                </c:pt>
                <c:pt idx="49">
                  <c:v>1.0887065655046877E-2</c:v>
                </c:pt>
                <c:pt idx="50">
                  <c:v>-1.6414028400086347E-2</c:v>
                </c:pt>
                <c:pt idx="51">
                  <c:v>1.5148960315612262E-3</c:v>
                </c:pt>
                <c:pt idx="52">
                  <c:v>1.242420274246437E-2</c:v>
                </c:pt>
                <c:pt idx="53">
                  <c:v>1.2802305998870229E-3</c:v>
                </c:pt>
                <c:pt idx="54">
                  <c:v>1.1937056281849505E-2</c:v>
                </c:pt>
                <c:pt idx="55">
                  <c:v>1.6050498761238086E-2</c:v>
                </c:pt>
                <c:pt idx="56">
                  <c:v>4.9001056377752476E-2</c:v>
                </c:pt>
                <c:pt idx="57">
                  <c:v>1.7867487283775296E-2</c:v>
                </c:pt>
                <c:pt idx="58">
                  <c:v>1.3646853155249463E-2</c:v>
                </c:pt>
                <c:pt idx="59">
                  <c:v>-4.9630907144007806E-3</c:v>
                </c:pt>
                <c:pt idx="60">
                  <c:v>7.4401041852669271E-3</c:v>
                </c:pt>
                <c:pt idx="61">
                  <c:v>-8.7274841307728307E-3</c:v>
                </c:pt>
                <c:pt idx="62">
                  <c:v>8.0295050935384887E-3</c:v>
                </c:pt>
                <c:pt idx="63">
                  <c:v>4.2523904914845761E-3</c:v>
                </c:pt>
                <c:pt idx="64">
                  <c:v>4.7666260812634382E-3</c:v>
                </c:pt>
                <c:pt idx="65">
                  <c:v>4.5377517034147991E-3</c:v>
                </c:pt>
                <c:pt idx="66">
                  <c:v>1.4975068773784997E-2</c:v>
                </c:pt>
                <c:pt idx="67">
                  <c:v>1.9420823591886842E-2</c:v>
                </c:pt>
                <c:pt idx="68">
                  <c:v>4.2557701631543932E-2</c:v>
                </c:pt>
                <c:pt idx="69">
                  <c:v>6.759431299303292E-3</c:v>
                </c:pt>
                <c:pt idx="70">
                  <c:v>3.5450174242977642E-4</c:v>
                </c:pt>
                <c:pt idx="71">
                  <c:v>-1.0966329973561393E-2</c:v>
                </c:pt>
                <c:pt idx="72">
                  <c:v>-1.4484224789957026E-2</c:v>
                </c:pt>
                <c:pt idx="73">
                  <c:v>-2.2541430620649536E-3</c:v>
                </c:pt>
                <c:pt idx="74">
                  <c:v>-1.5812441476299006E-3</c:v>
                </c:pt>
                <c:pt idx="75">
                  <c:v>-3.9969740672252552E-3</c:v>
                </c:pt>
                <c:pt idx="76">
                  <c:v>1.1177365446328436E-2</c:v>
                </c:pt>
                <c:pt idx="77">
                  <c:v>-2.4115014121998252E-2</c:v>
                </c:pt>
                <c:pt idx="78">
                  <c:v>-7.1049516359168018E-3</c:v>
                </c:pt>
                <c:pt idx="79">
                  <c:v>-8.9351082662218004E-3</c:v>
                </c:pt>
                <c:pt idx="80">
                  <c:v>2.7632484750902825E-2</c:v>
                </c:pt>
                <c:pt idx="81">
                  <c:v>1.601527638369896E-2</c:v>
                </c:pt>
                <c:pt idx="82">
                  <c:v>-1.3324804990832762E-2</c:v>
                </c:pt>
                <c:pt idx="83">
                  <c:v>8.8958648769853071E-3</c:v>
                </c:pt>
                <c:pt idx="84">
                  <c:v>3.0102917650476077E-3</c:v>
                </c:pt>
                <c:pt idx="85">
                  <c:v>3.529987341188963E-3</c:v>
                </c:pt>
                <c:pt idx="86">
                  <c:v>-9.7044716211430251E-3</c:v>
                </c:pt>
                <c:pt idx="87">
                  <c:v>1.3267723227787602E-2</c:v>
                </c:pt>
                <c:pt idx="88">
                  <c:v>-6.9151984034475774E-3</c:v>
                </c:pt>
                <c:pt idx="89">
                  <c:v>1.2724460581595603E-3</c:v>
                </c:pt>
                <c:pt idx="90">
                  <c:v>9.4873957865445509E-3</c:v>
                </c:pt>
                <c:pt idx="91">
                  <c:v>3.1081447718270118E-3</c:v>
                </c:pt>
                <c:pt idx="92">
                  <c:v>2.3057099643627597E-2</c:v>
                </c:pt>
                <c:pt idx="93">
                  <c:v>-3.9190969791439746E-3</c:v>
                </c:pt>
                <c:pt idx="94">
                  <c:v>-7.7140309155766945E-3</c:v>
                </c:pt>
                <c:pt idx="95">
                  <c:v>-4.0678154696818288E-3</c:v>
                </c:pt>
                <c:pt idx="96">
                  <c:v>1.5693149931460641E-2</c:v>
                </c:pt>
                <c:pt idx="97">
                  <c:v>1.969411714932414E-3</c:v>
                </c:pt>
                <c:pt idx="98">
                  <c:v>1.1210549316916529E-3</c:v>
                </c:pt>
                <c:pt idx="99">
                  <c:v>1.3306846172014711E-3</c:v>
                </c:pt>
                <c:pt idx="100">
                  <c:v>1.2741590024072129E-3</c:v>
                </c:pt>
                <c:pt idx="101">
                  <c:v>-2.2400868270274362E-3</c:v>
                </c:pt>
                <c:pt idx="102">
                  <c:v>-3.790346211656474E-3</c:v>
                </c:pt>
                <c:pt idx="103">
                  <c:v>1.959518796356057E-3</c:v>
                </c:pt>
                <c:pt idx="104">
                  <c:v>1.7176672840666454E-2</c:v>
                </c:pt>
                <c:pt idx="105">
                  <c:v>5.7721376011162233E-4</c:v>
                </c:pt>
                <c:pt idx="106">
                  <c:v>3.5650401948943977E-3</c:v>
                </c:pt>
                <c:pt idx="107">
                  <c:v>7.0633968818493856E-3</c:v>
                </c:pt>
                <c:pt idx="108">
                  <c:v>1.2699266583989684E-2</c:v>
                </c:pt>
                <c:pt idx="109">
                  <c:v>1.0216515517384702E-2</c:v>
                </c:pt>
                <c:pt idx="110">
                  <c:v>-2.5769678481114278E-3</c:v>
                </c:pt>
                <c:pt idx="111">
                  <c:v>1.3159589195454106E-3</c:v>
                </c:pt>
                <c:pt idx="112">
                  <c:v>-1.1191045555935133E-2</c:v>
                </c:pt>
                <c:pt idx="113">
                  <c:v>-5.4627373435407398E-3</c:v>
                </c:pt>
                <c:pt idx="114">
                  <c:v>3.0038436938695026E-3</c:v>
                </c:pt>
                <c:pt idx="115">
                  <c:v>7.2833879672318845E-3</c:v>
                </c:pt>
                <c:pt idx="116">
                  <c:v>4.3944597486337472E-2</c:v>
                </c:pt>
                <c:pt idx="117">
                  <c:v>-1.5732013290838814E-3</c:v>
                </c:pt>
                <c:pt idx="118">
                  <c:v>2.2567931803319408E-3</c:v>
                </c:pt>
                <c:pt idx="119">
                  <c:v>1.0658359406462006E-2</c:v>
                </c:pt>
                <c:pt idx="120">
                  <c:v>8.6398301918961841E-3</c:v>
                </c:pt>
                <c:pt idx="121">
                  <c:v>8.706370807067659E-3</c:v>
                </c:pt>
                <c:pt idx="122">
                  <c:v>-9.5689095171297041E-3</c:v>
                </c:pt>
                <c:pt idx="123">
                  <c:v>-3.2888920996249141E-3</c:v>
                </c:pt>
                <c:pt idx="124">
                  <c:v>-3.032713248379215E-3</c:v>
                </c:pt>
                <c:pt idx="125">
                  <c:v>-7.4785772910676059E-3</c:v>
                </c:pt>
                <c:pt idx="126">
                  <c:v>-7.2438625709351102E-3</c:v>
                </c:pt>
                <c:pt idx="127">
                  <c:v>1.069460570922633E-2</c:v>
                </c:pt>
                <c:pt idx="128">
                  <c:v>1.7701053149265945E-2</c:v>
                </c:pt>
                <c:pt idx="129">
                  <c:v>1.4723981968785159E-3</c:v>
                </c:pt>
                <c:pt idx="130">
                  <c:v>-2.4899722540563363E-3</c:v>
                </c:pt>
                <c:pt idx="131">
                  <c:v>1.5154750409575081E-3</c:v>
                </c:pt>
                <c:pt idx="132">
                  <c:v>-3.7772943478318294E-3</c:v>
                </c:pt>
                <c:pt idx="133">
                  <c:v>1.0662737425829582E-2</c:v>
                </c:pt>
                <c:pt idx="134">
                  <c:v>-1.1627754447311562E-2</c:v>
                </c:pt>
                <c:pt idx="135">
                  <c:v>-8.0901424259430602E-3</c:v>
                </c:pt>
                <c:pt idx="136">
                  <c:v>-1.3261590511597679E-2</c:v>
                </c:pt>
                <c:pt idx="137">
                  <c:v>-1.3027214771796129E-2</c:v>
                </c:pt>
                <c:pt idx="138">
                  <c:v>8.127544150955247E-3</c:v>
                </c:pt>
                <c:pt idx="139">
                  <c:v>1.2362672128307015E-3</c:v>
                </c:pt>
                <c:pt idx="140">
                  <c:v>2.4889262227822305E-2</c:v>
                </c:pt>
                <c:pt idx="141">
                  <c:v>8.3213490223458392E-3</c:v>
                </c:pt>
                <c:pt idx="142">
                  <c:v>-4.9297788749567235E-4</c:v>
                </c:pt>
                <c:pt idx="143">
                  <c:v>-8.3188692813656578E-3</c:v>
                </c:pt>
                <c:pt idx="144">
                  <c:v>1.1089955446550098E-2</c:v>
                </c:pt>
                <c:pt idx="145">
                  <c:v>1.9199249002581555E-2</c:v>
                </c:pt>
                <c:pt idx="146">
                  <c:v>4.5592621179660715E-3</c:v>
                </c:pt>
                <c:pt idx="147">
                  <c:v>-5.8863872252560854E-3</c:v>
                </c:pt>
                <c:pt idx="148">
                  <c:v>-4.5193279667082318E-3</c:v>
                </c:pt>
                <c:pt idx="149">
                  <c:v>-9.2575778351795361E-3</c:v>
                </c:pt>
                <c:pt idx="150">
                  <c:v>6.0972188452690444E-4</c:v>
                </c:pt>
                <c:pt idx="151">
                  <c:v>5.7383606606404534E-3</c:v>
                </c:pt>
                <c:pt idx="152">
                  <c:v>2.9814186363754634E-2</c:v>
                </c:pt>
                <c:pt idx="153">
                  <c:v>3.1095021187205383E-3</c:v>
                </c:pt>
                <c:pt idx="154">
                  <c:v>6.1745386637305222E-3</c:v>
                </c:pt>
                <c:pt idx="155">
                  <c:v>-5.1961241848647241E-3</c:v>
                </c:pt>
                <c:pt idx="156">
                  <c:v>7.6982944404402212E-3</c:v>
                </c:pt>
                <c:pt idx="157">
                  <c:v>1.270869006849315E-2</c:v>
                </c:pt>
                <c:pt idx="158">
                  <c:v>1.0920010920010921E-3</c:v>
                </c:pt>
                <c:pt idx="159">
                  <c:v>5.157243769627981E-2</c:v>
                </c:pt>
                <c:pt idx="160">
                  <c:v>-6.3779701454580742E-2</c:v>
                </c:pt>
                <c:pt idx="161">
                  <c:v>9.0300351872932595E-3</c:v>
                </c:pt>
                <c:pt idx="162">
                  <c:v>1.2255813541611322E-3</c:v>
                </c:pt>
                <c:pt idx="163">
                  <c:v>-5.7312469707529511E-4</c:v>
                </c:pt>
                <c:pt idx="164">
                  <c:v>2.294521396535917E-2</c:v>
                </c:pt>
                <c:pt idx="165">
                  <c:v>7.0402552416940906E-3</c:v>
                </c:pt>
                <c:pt idx="166">
                  <c:v>2.7524307124534605E-3</c:v>
                </c:pt>
                <c:pt idx="167">
                  <c:v>2.1040619704506087E-3</c:v>
                </c:pt>
                <c:pt idx="168">
                  <c:v>1.6745859272545099E-2</c:v>
                </c:pt>
                <c:pt idx="169">
                  <c:v>5.0264439044487982E-3</c:v>
                </c:pt>
                <c:pt idx="170">
                  <c:v>3.5824002248830409E-3</c:v>
                </c:pt>
                <c:pt idx="171">
                  <c:v>4.1231441266453813E-3</c:v>
                </c:pt>
                <c:pt idx="172">
                  <c:v>4.335351294627884E-3</c:v>
                </c:pt>
                <c:pt idx="173">
                  <c:v>7.8264880494784816E-3</c:v>
                </c:pt>
                <c:pt idx="174">
                  <c:v>1.340872666309057E-2</c:v>
                </c:pt>
                <c:pt idx="175">
                  <c:v>8.2910176325761559E-3</c:v>
                </c:pt>
                <c:pt idx="176">
                  <c:v>4.0698411781043158E-2</c:v>
                </c:pt>
                <c:pt idx="177">
                  <c:v>9.1801002699575789E-3</c:v>
                </c:pt>
                <c:pt idx="178">
                  <c:v>1.1716582518216879E-2</c:v>
                </c:pt>
                <c:pt idx="179">
                  <c:v>-8.6830264736366576E-3</c:v>
                </c:pt>
                <c:pt idx="180">
                  <c:v>1.1761585931820294E-2</c:v>
                </c:pt>
                <c:pt idx="181">
                  <c:v>2.7535415373676632E-2</c:v>
                </c:pt>
                <c:pt idx="182">
                  <c:v>-2.4629278054287036E-4</c:v>
                </c:pt>
                <c:pt idx="183">
                  <c:v>5.9843360261134662E-3</c:v>
                </c:pt>
                <c:pt idx="184">
                  <c:v>6.2737964048114655E-3</c:v>
                </c:pt>
              </c:numCache>
            </c:numRef>
          </c:val>
          <c:smooth val="0"/>
          <c:extLst>
            <c:ext xmlns:c16="http://schemas.microsoft.com/office/drawing/2014/chart" uri="{C3380CC4-5D6E-409C-BE32-E72D297353CC}">
              <c16:uniqueId val="{0000000C-1776-406E-B092-31E1A75866FF}"/>
            </c:ext>
          </c:extLst>
        </c:ser>
        <c:dLbls>
          <c:showLegendKey val="0"/>
          <c:showVal val="0"/>
          <c:showCatName val="0"/>
          <c:showSerName val="0"/>
          <c:showPercent val="0"/>
          <c:showBubbleSize val="0"/>
        </c:dLbls>
        <c:marker val="1"/>
        <c:smooth val="0"/>
        <c:axId val="633295632"/>
        <c:axId val="1"/>
      </c:lineChart>
      <c:catAx>
        <c:axId val="63329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0" vert="horz"/>
          <a:lstStyle/>
          <a:p>
            <a:pPr>
              <a:defRPr sz="900" b="0" i="0" u="none" strike="noStrike" baseline="0">
                <a:solidFill>
                  <a:srgbClr val="333333"/>
                </a:solidFill>
                <a:latin typeface="Calibri"/>
                <a:ea typeface="Calibri"/>
                <a:cs typeface="Calibri"/>
              </a:defRPr>
            </a:pPr>
            <a:endParaRPr lang="en-US"/>
          </a:p>
        </c:txPr>
        <c:crossAx val="633295632"/>
        <c:crosses val="autoZero"/>
        <c:crossBetween val="between"/>
      </c:valAx>
      <c:spPr>
        <a:noFill/>
        <a:ln w="25400">
          <a:noFill/>
        </a:ln>
      </c:spPr>
    </c:plotArea>
    <c:legend>
      <c:legendPos val="b"/>
      <c:layout>
        <c:manualLayout>
          <c:xMode val="edge"/>
          <c:yMode val="edge"/>
          <c:wMode val="edge"/>
          <c:hMode val="edge"/>
          <c:x val="0.33621770469039897"/>
          <c:y val="0.89833419611475906"/>
          <c:w val="0.66459601397010359"/>
          <c:h val="0.97676229917627089"/>
        </c:manualLayout>
      </c:layout>
      <c:overlay val="0"/>
      <c:spPr>
        <a:noFill/>
        <a:ln w="25400">
          <a:noFill/>
        </a:ln>
      </c:spPr>
      <c:txPr>
        <a:bodyPr/>
        <a:lstStyle/>
        <a:p>
          <a:pPr>
            <a:defRPr sz="825" b="0" i="0" u="none" strike="noStrike" baseline="0">
              <a:solidFill>
                <a:srgbClr val="333333"/>
              </a:solidFill>
              <a:latin typeface="Calibri"/>
              <a:ea typeface="Calibri"/>
              <a:cs typeface="Calibri"/>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C0C0C0"/>
                </a:solidFill>
                <a:latin typeface="Calibri"/>
                <a:ea typeface="Calibri"/>
                <a:cs typeface="Calibri"/>
              </a:defRPr>
            </a:pPr>
            <a:r>
              <a:rPr lang="en-US"/>
              <a:t>Struktura e borxhit tatimor sipas vjetersise</a:t>
            </a:r>
          </a:p>
        </c:rich>
      </c:tx>
      <c:overlay val="0"/>
      <c:spPr>
        <a:noFill/>
        <a:ln w="25400">
          <a:noFill/>
        </a:ln>
      </c:spPr>
    </c:title>
    <c:autoTitleDeleted val="0"/>
    <c:plotArea>
      <c:layout/>
      <c:barChart>
        <c:barDir val="col"/>
        <c:grouping val="stacked"/>
        <c:varyColors val="0"/>
        <c:ser>
          <c:idx val="0"/>
          <c:order val="0"/>
          <c:tx>
            <c:strRef>
              <c:f>'Grafiku 2 Borxhi tatimor'!$A$26</c:f>
              <c:strCache>
                <c:ptCount val="1"/>
                <c:pt idx="0">
                  <c:v>deri 12 muaj</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w="25400">
                <a:noFill/>
              </a:ln>
            </c:spPr>
            <c:txPr>
              <a:bodyPr wrap="square" lIns="38100" tIns="19050" rIns="38100" bIns="19050" anchor="ctr">
                <a:spAutoFit/>
              </a:bodyPr>
              <a:lstStyle/>
              <a:p>
                <a:pPr>
                  <a:defRPr sz="900" b="0" i="0" u="none" strike="noStrike" baseline="0">
                    <a:solidFill>
                      <a:srgbClr val="C0C0C0"/>
                    </a:solidFill>
                    <a:latin typeface="Calibri"/>
                    <a:ea typeface="Calibri"/>
                    <a:cs typeface="Calibri"/>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'Grafiku 2 Borxhi tatimor'!$B$25:$H$25</c:f>
              <c:numCache>
                <c:formatCode>General</c:formatCode>
                <c:ptCount val="7"/>
                <c:pt idx="0">
                  <c:v>2021</c:v>
                </c:pt>
                <c:pt idx="1">
                  <c:v>2019</c:v>
                </c:pt>
                <c:pt idx="2">
                  <c:v>2017</c:v>
                </c:pt>
                <c:pt idx="3">
                  <c:v>2016</c:v>
                </c:pt>
                <c:pt idx="4">
                  <c:v>2015</c:v>
                </c:pt>
                <c:pt idx="5">
                  <c:v>2014</c:v>
                </c:pt>
                <c:pt idx="6">
                  <c:v>2013</c:v>
                </c:pt>
              </c:numCache>
            </c:numRef>
          </c:cat>
          <c:val>
            <c:numRef>
              <c:f>'Grafiku 2 Borxhi tatimor'!$B$26:$H$26</c:f>
              <c:numCache>
                <c:formatCode>_(* #,##0_);_(* \(#,##0\);_(* "-"??_);_(@_)</c:formatCode>
                <c:ptCount val="7"/>
                <c:pt idx="0">
                  <c:v>19.7</c:v>
                </c:pt>
                <c:pt idx="1">
                  <c:v>21.8</c:v>
                </c:pt>
                <c:pt idx="2">
                  <c:v>27.1</c:v>
                </c:pt>
                <c:pt idx="3">
                  <c:v>45.05</c:v>
                </c:pt>
                <c:pt idx="4">
                  <c:v>31.6813</c:v>
                </c:pt>
                <c:pt idx="5">
                  <c:v>32.64</c:v>
                </c:pt>
                <c:pt idx="6">
                  <c:v>15.37</c:v>
                </c:pt>
              </c:numCache>
            </c:numRef>
          </c:val>
          <c:extLst>
            <c:ext xmlns:c16="http://schemas.microsoft.com/office/drawing/2014/chart" uri="{C3380CC4-5D6E-409C-BE32-E72D297353CC}">
              <c16:uniqueId val="{00000000-5484-4DA7-8935-2EE980BA9006}"/>
            </c:ext>
          </c:extLst>
        </c:ser>
        <c:ser>
          <c:idx val="1"/>
          <c:order val="1"/>
          <c:tx>
            <c:strRef>
              <c:f>'Grafiku 2 Borxhi tatimor'!$A$27</c:f>
              <c:strCache>
                <c:ptCount val="1"/>
                <c:pt idx="0">
                  <c:v>1/2 vjet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w="25400">
                <a:noFill/>
              </a:ln>
            </c:spPr>
            <c:txPr>
              <a:bodyPr wrap="square" lIns="38100" tIns="19050" rIns="38100" bIns="19050" anchor="ctr">
                <a:spAutoFit/>
              </a:bodyPr>
              <a:lstStyle/>
              <a:p>
                <a:pPr>
                  <a:defRPr sz="900" b="0" i="0" u="none" strike="noStrike" baseline="0">
                    <a:solidFill>
                      <a:srgbClr val="C0C0C0"/>
                    </a:solidFill>
                    <a:latin typeface="Calibri"/>
                    <a:ea typeface="Calibri"/>
                    <a:cs typeface="Calibri"/>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'Grafiku 2 Borxhi tatimor'!$B$25:$H$25</c:f>
              <c:numCache>
                <c:formatCode>General</c:formatCode>
                <c:ptCount val="7"/>
                <c:pt idx="0">
                  <c:v>2021</c:v>
                </c:pt>
                <c:pt idx="1">
                  <c:v>2019</c:v>
                </c:pt>
                <c:pt idx="2">
                  <c:v>2017</c:v>
                </c:pt>
                <c:pt idx="3">
                  <c:v>2016</c:v>
                </c:pt>
                <c:pt idx="4">
                  <c:v>2015</c:v>
                </c:pt>
                <c:pt idx="5">
                  <c:v>2014</c:v>
                </c:pt>
                <c:pt idx="6">
                  <c:v>2013</c:v>
                </c:pt>
              </c:numCache>
            </c:numRef>
          </c:cat>
          <c:val>
            <c:numRef>
              <c:f>'Grafiku 2 Borxhi tatimor'!$B$27:$H$27</c:f>
              <c:numCache>
                <c:formatCode>_(* #,##0_);_(* \(#,##0\);_(* "-"??_);_(@_)</c:formatCode>
                <c:ptCount val="7"/>
                <c:pt idx="0">
                  <c:v>10.5</c:v>
                </c:pt>
                <c:pt idx="1">
                  <c:v>16.2</c:v>
                </c:pt>
                <c:pt idx="2">
                  <c:v>22.9</c:v>
                </c:pt>
                <c:pt idx="3">
                  <c:v>15.96</c:v>
                </c:pt>
                <c:pt idx="4">
                  <c:v>17.5</c:v>
                </c:pt>
                <c:pt idx="5">
                  <c:v>19.399999999999999</c:v>
                </c:pt>
                <c:pt idx="6">
                  <c:v>26.1</c:v>
                </c:pt>
              </c:numCache>
            </c:numRef>
          </c:val>
          <c:extLst>
            <c:ext xmlns:c16="http://schemas.microsoft.com/office/drawing/2014/chart" uri="{C3380CC4-5D6E-409C-BE32-E72D297353CC}">
              <c16:uniqueId val="{00000001-5484-4DA7-8935-2EE980BA9006}"/>
            </c:ext>
          </c:extLst>
        </c:ser>
        <c:ser>
          <c:idx val="2"/>
          <c:order val="2"/>
          <c:tx>
            <c:strRef>
              <c:f>'Grafiku 2 Borxhi tatimor'!$A$28</c:f>
              <c:strCache>
                <c:ptCount val="1"/>
                <c:pt idx="0">
                  <c:v>2/5 vjet</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w="25400">
                <a:noFill/>
              </a:ln>
            </c:spPr>
            <c:txPr>
              <a:bodyPr wrap="square" lIns="38100" tIns="19050" rIns="38100" bIns="19050" anchor="ctr">
                <a:spAutoFit/>
              </a:bodyPr>
              <a:lstStyle/>
              <a:p>
                <a:pPr>
                  <a:defRPr sz="900" b="0" i="0" u="none" strike="noStrike" baseline="0">
                    <a:solidFill>
                      <a:srgbClr val="C0C0C0"/>
                    </a:solidFill>
                    <a:latin typeface="Calibri"/>
                    <a:ea typeface="Calibri"/>
                    <a:cs typeface="Calibri"/>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'Grafiku 2 Borxhi tatimor'!$B$25:$H$25</c:f>
              <c:numCache>
                <c:formatCode>General</c:formatCode>
                <c:ptCount val="7"/>
                <c:pt idx="0">
                  <c:v>2021</c:v>
                </c:pt>
                <c:pt idx="1">
                  <c:v>2019</c:v>
                </c:pt>
                <c:pt idx="2">
                  <c:v>2017</c:v>
                </c:pt>
                <c:pt idx="3">
                  <c:v>2016</c:v>
                </c:pt>
                <c:pt idx="4">
                  <c:v>2015</c:v>
                </c:pt>
                <c:pt idx="5">
                  <c:v>2014</c:v>
                </c:pt>
                <c:pt idx="6">
                  <c:v>2013</c:v>
                </c:pt>
              </c:numCache>
            </c:numRef>
          </c:cat>
          <c:val>
            <c:numRef>
              <c:f>'Grafiku 2 Borxhi tatimor'!$B$28:$H$28</c:f>
              <c:numCache>
                <c:formatCode>_(* #,##0_);_(* \(#,##0\);_(* "-"??_);_(@_)</c:formatCode>
                <c:ptCount val="7"/>
                <c:pt idx="0">
                  <c:v>52.38</c:v>
                </c:pt>
                <c:pt idx="1">
                  <c:v>51</c:v>
                </c:pt>
                <c:pt idx="2">
                  <c:v>29.4</c:v>
                </c:pt>
                <c:pt idx="3">
                  <c:v>50.1</c:v>
                </c:pt>
                <c:pt idx="4">
                  <c:v>38.140599999999999</c:v>
                </c:pt>
                <c:pt idx="5">
                  <c:v>26.1</c:v>
                </c:pt>
                <c:pt idx="6">
                  <c:v>26.1</c:v>
                </c:pt>
              </c:numCache>
            </c:numRef>
          </c:val>
          <c:extLst>
            <c:ext xmlns:c16="http://schemas.microsoft.com/office/drawing/2014/chart" uri="{C3380CC4-5D6E-409C-BE32-E72D297353CC}">
              <c16:uniqueId val="{00000002-5484-4DA7-8935-2EE980BA9006}"/>
            </c:ext>
          </c:extLst>
        </c:ser>
        <c:ser>
          <c:idx val="3"/>
          <c:order val="3"/>
          <c:tx>
            <c:strRef>
              <c:f>'Grafiku 2 Borxhi tatimor'!$A$29</c:f>
              <c:strCache>
                <c:ptCount val="1"/>
                <c:pt idx="0">
                  <c:v>mbi 5 vjet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w="25400">
                <a:noFill/>
              </a:ln>
            </c:spPr>
            <c:txPr>
              <a:bodyPr wrap="square" lIns="38100" tIns="19050" rIns="38100" bIns="19050" anchor="ctr">
                <a:spAutoFit/>
              </a:bodyPr>
              <a:lstStyle/>
              <a:p>
                <a:pPr>
                  <a:defRPr sz="900" b="0" i="0" u="none" strike="noStrike" baseline="0">
                    <a:solidFill>
                      <a:srgbClr val="C0C0C0"/>
                    </a:solidFill>
                    <a:latin typeface="Calibri"/>
                    <a:ea typeface="Calibri"/>
                    <a:cs typeface="Calibri"/>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'Grafiku 2 Borxhi tatimor'!$B$25:$H$25</c:f>
              <c:numCache>
                <c:formatCode>General</c:formatCode>
                <c:ptCount val="7"/>
                <c:pt idx="0">
                  <c:v>2021</c:v>
                </c:pt>
                <c:pt idx="1">
                  <c:v>2019</c:v>
                </c:pt>
                <c:pt idx="2">
                  <c:v>2017</c:v>
                </c:pt>
                <c:pt idx="3">
                  <c:v>2016</c:v>
                </c:pt>
                <c:pt idx="4">
                  <c:v>2015</c:v>
                </c:pt>
                <c:pt idx="5">
                  <c:v>2014</c:v>
                </c:pt>
                <c:pt idx="6">
                  <c:v>2013</c:v>
                </c:pt>
              </c:numCache>
            </c:numRef>
          </c:cat>
          <c:val>
            <c:numRef>
              <c:f>'Grafiku 2 Borxhi tatimor'!$B$29:$H$29</c:f>
              <c:numCache>
                <c:formatCode>_(* #,##0_);_(* \(#,##0\);_(* "-"??_);_(@_)</c:formatCode>
                <c:ptCount val="7"/>
                <c:pt idx="0">
                  <c:v>52.326999999999998</c:v>
                </c:pt>
                <c:pt idx="1">
                  <c:v>27.9</c:v>
                </c:pt>
                <c:pt idx="2">
                  <c:v>16.100000000000001</c:v>
                </c:pt>
                <c:pt idx="3">
                  <c:v>36</c:v>
                </c:pt>
                <c:pt idx="4">
                  <c:v>13.048100000000002</c:v>
                </c:pt>
                <c:pt idx="5">
                  <c:v>9.5</c:v>
                </c:pt>
                <c:pt idx="6">
                  <c:v>11.5</c:v>
                </c:pt>
              </c:numCache>
            </c:numRef>
          </c:val>
          <c:extLst>
            <c:ext xmlns:c16="http://schemas.microsoft.com/office/drawing/2014/chart" uri="{C3380CC4-5D6E-409C-BE32-E72D297353CC}">
              <c16:uniqueId val="{00000003-5484-4DA7-8935-2EE980BA9006}"/>
            </c:ext>
          </c:extLst>
        </c:ser>
        <c:dLbls>
          <c:showLegendKey val="0"/>
          <c:showVal val="1"/>
          <c:showCatName val="0"/>
          <c:showSerName val="0"/>
          <c:showPercent val="0"/>
          <c:showBubbleSize val="0"/>
        </c:dLbls>
        <c:gapWidth val="150"/>
        <c:overlap val="100"/>
        <c:axId val="633300552"/>
        <c:axId val="1"/>
      </c:barChart>
      <c:catAx>
        <c:axId val="6333005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0" vert="horz"/>
          <a:lstStyle/>
          <a:p>
            <a:pPr>
              <a:defRPr sz="900" b="0" i="0" u="none" strike="noStrike" baseline="0">
                <a:solidFill>
                  <a:srgbClr val="C0C0C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lt1">
                  <a:lumMod val="95000"/>
                  <a:alpha val="10000"/>
                </a:schemeClr>
              </a:solidFill>
              <a:round/>
            </a:ln>
            <a:effectLst/>
          </c:spPr>
        </c:majorGridlines>
        <c:title>
          <c:tx>
            <c:rich>
              <a:bodyPr/>
              <a:lstStyle/>
              <a:p>
                <a:pPr>
                  <a:defRPr sz="900" b="1" i="0" u="none" strike="noStrike" baseline="0">
                    <a:solidFill>
                      <a:srgbClr val="C0C0C0"/>
                    </a:solidFill>
                    <a:latin typeface="Calibri"/>
                    <a:ea typeface="Calibri"/>
                    <a:cs typeface="Calibri"/>
                  </a:defRPr>
                </a:pPr>
                <a:r>
                  <a:rPr lang="en-US"/>
                  <a:t>Borxhi Tatimor (miliardE leke)</a:t>
                </a:r>
              </a:p>
            </c:rich>
          </c:tx>
          <c:overlay val="0"/>
          <c:spPr>
            <a:noFill/>
            <a:ln w="25400">
              <a:noFill/>
            </a:ln>
          </c:spPr>
        </c:title>
        <c:numFmt formatCode="_(* #,##0_);_(* \(#,##0\);_(* &quot;-&quot;??_);_(@_)" sourceLinked="1"/>
        <c:majorTickMark val="none"/>
        <c:minorTickMark val="none"/>
        <c:tickLblPos val="nextTo"/>
        <c:spPr>
          <a:ln w="6350">
            <a:noFill/>
          </a:ln>
        </c:spPr>
        <c:txPr>
          <a:bodyPr rot="0" vert="horz"/>
          <a:lstStyle/>
          <a:p>
            <a:pPr>
              <a:defRPr sz="900" b="0" i="0" u="none" strike="noStrike" baseline="0">
                <a:solidFill>
                  <a:srgbClr val="C0C0C0"/>
                </a:solidFill>
                <a:latin typeface="Calibri"/>
                <a:ea typeface="Calibri"/>
                <a:cs typeface="Calibri"/>
              </a:defRPr>
            </a:pPr>
            <a:endParaRPr lang="en-US"/>
          </a:p>
        </c:txPr>
        <c:crossAx val="633300552"/>
        <c:crosses val="autoZero"/>
        <c:crossBetween val="between"/>
      </c:valAx>
      <c:spPr>
        <a:noFill/>
        <a:ln w="25400">
          <a:noFill/>
        </a:ln>
      </c:spPr>
    </c:plotArea>
    <c:legend>
      <c:legendPos val="b"/>
      <c:overlay val="0"/>
      <c:spPr>
        <a:noFill/>
        <a:ln w="25400">
          <a:noFill/>
        </a:ln>
      </c:spPr>
      <c:txPr>
        <a:bodyPr/>
        <a:lstStyle/>
        <a:p>
          <a:pPr>
            <a:defRPr sz="825" b="0" i="0" u="none" strike="noStrike" baseline="0">
              <a:solidFill>
                <a:srgbClr val="C0C0C0"/>
              </a:solidFill>
              <a:latin typeface="Calibri"/>
              <a:ea typeface="Calibri"/>
              <a:cs typeface="Calibri"/>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C0C0C0"/>
                </a:solidFill>
                <a:latin typeface="Calibri"/>
                <a:ea typeface="Calibri"/>
                <a:cs typeface="Calibri"/>
              </a:defRPr>
            </a:pPr>
            <a:r>
              <a:rPr lang="en-US"/>
              <a:t>Struktura e borxhit tatimor sipas llojit </a:t>
            </a:r>
          </a:p>
        </c:rich>
      </c:tx>
      <c:overlay val="0"/>
      <c:spPr>
        <a:noFill/>
        <a:ln w="25400">
          <a:noFill/>
        </a:ln>
      </c:spPr>
    </c:title>
    <c:autoTitleDeleted val="0"/>
    <c:plotArea>
      <c:layout/>
      <c:barChart>
        <c:barDir val="col"/>
        <c:grouping val="stacked"/>
        <c:varyColors val="0"/>
        <c:ser>
          <c:idx val="0"/>
          <c:order val="0"/>
          <c:tx>
            <c:strRef>
              <c:f>'Grafiku 2 Borxhi tatimor'!$A$15</c:f>
              <c:strCache>
                <c:ptCount val="1"/>
                <c:pt idx="0">
                  <c:v>Tatim fitimi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 sourceLinked="0"/>
            <c:spPr>
              <a:noFill/>
              <a:ln w="25400">
                <a:noFill/>
              </a:ln>
            </c:spPr>
            <c:txPr>
              <a:bodyPr wrap="square" lIns="38100" tIns="19050" rIns="38100" bIns="19050" anchor="ctr">
                <a:spAutoFit/>
              </a:bodyPr>
              <a:lstStyle/>
              <a:p>
                <a:pPr>
                  <a:defRPr sz="900" b="0" i="0" u="none" strike="noStrike" baseline="0">
                    <a:solidFill>
                      <a:srgbClr val="C0C0C0"/>
                    </a:solidFill>
                    <a:latin typeface="Calibri"/>
                    <a:ea typeface="Calibri"/>
                    <a:cs typeface="Calibri"/>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'Grafiku 2 Borxhi tatimor'!$B$14:$K$14</c:f>
              <c:numCache>
                <c:formatCode>General</c:formatCode>
                <c:ptCount val="10"/>
                <c:pt idx="0">
                  <c:v>2021</c:v>
                </c:pt>
                <c:pt idx="1">
                  <c:v>2020</c:v>
                </c:pt>
                <c:pt idx="2">
                  <c:v>2019</c:v>
                </c:pt>
                <c:pt idx="3">
                  <c:v>2018</c:v>
                </c:pt>
                <c:pt idx="4">
                  <c:v>2017</c:v>
                </c:pt>
                <c:pt idx="5">
                  <c:v>2016</c:v>
                </c:pt>
                <c:pt idx="6">
                  <c:v>2015</c:v>
                </c:pt>
                <c:pt idx="7">
                  <c:v>2014</c:v>
                </c:pt>
                <c:pt idx="8">
                  <c:v>2013</c:v>
                </c:pt>
                <c:pt idx="9">
                  <c:v>2012</c:v>
                </c:pt>
              </c:numCache>
            </c:numRef>
          </c:cat>
          <c:val>
            <c:numRef>
              <c:f>'Grafiku 2 Borxhi tatimor'!$B$15:$K$15</c:f>
              <c:numCache>
                <c:formatCode>_(* #,##0_);_(* \(#,##0\);_(* "-"??_);_(@_)</c:formatCode>
                <c:ptCount val="10"/>
                <c:pt idx="0">
                  <c:v>38.799999999999997</c:v>
                </c:pt>
                <c:pt idx="1">
                  <c:v>33.4</c:v>
                </c:pt>
                <c:pt idx="2">
                  <c:v>31.6</c:v>
                </c:pt>
                <c:pt idx="3">
                  <c:v>30.3</c:v>
                </c:pt>
                <c:pt idx="4">
                  <c:v>26.8</c:v>
                </c:pt>
                <c:pt idx="5">
                  <c:v>34.9</c:v>
                </c:pt>
                <c:pt idx="6">
                  <c:v>29.450000000000003</c:v>
                </c:pt>
                <c:pt idx="7">
                  <c:v>23.8</c:v>
                </c:pt>
                <c:pt idx="8">
                  <c:v>20.8</c:v>
                </c:pt>
                <c:pt idx="9">
                  <c:v>16.059999999999999</c:v>
                </c:pt>
              </c:numCache>
            </c:numRef>
          </c:val>
          <c:extLst>
            <c:ext xmlns:c16="http://schemas.microsoft.com/office/drawing/2014/chart" uri="{C3380CC4-5D6E-409C-BE32-E72D297353CC}">
              <c16:uniqueId val="{00000000-D755-41DC-A837-CA0511953ADD}"/>
            </c:ext>
          </c:extLst>
        </c:ser>
        <c:ser>
          <c:idx val="1"/>
          <c:order val="1"/>
          <c:tx>
            <c:strRef>
              <c:f>'Grafiku 2 Borxhi tatimor'!$A$16</c:f>
              <c:strCache>
                <c:ptCount val="1"/>
                <c:pt idx="0">
                  <c:v>TVSH</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w="25400">
                <a:noFill/>
              </a:ln>
            </c:spPr>
            <c:txPr>
              <a:bodyPr wrap="square" lIns="38100" tIns="19050" rIns="38100" bIns="19050" anchor="ctr">
                <a:spAutoFit/>
              </a:bodyPr>
              <a:lstStyle/>
              <a:p>
                <a:pPr>
                  <a:defRPr sz="900" b="0" i="0" u="none" strike="noStrike" baseline="0">
                    <a:solidFill>
                      <a:srgbClr val="C0C0C0"/>
                    </a:solidFill>
                    <a:latin typeface="Calibri"/>
                    <a:ea typeface="Calibri"/>
                    <a:cs typeface="Calibri"/>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'Grafiku 2 Borxhi tatimor'!$B$14:$K$14</c:f>
              <c:numCache>
                <c:formatCode>General</c:formatCode>
                <c:ptCount val="10"/>
                <c:pt idx="0">
                  <c:v>2021</c:v>
                </c:pt>
                <c:pt idx="1">
                  <c:v>2020</c:v>
                </c:pt>
                <c:pt idx="2">
                  <c:v>2019</c:v>
                </c:pt>
                <c:pt idx="3">
                  <c:v>2018</c:v>
                </c:pt>
                <c:pt idx="4">
                  <c:v>2017</c:v>
                </c:pt>
                <c:pt idx="5">
                  <c:v>2016</c:v>
                </c:pt>
                <c:pt idx="6">
                  <c:v>2015</c:v>
                </c:pt>
                <c:pt idx="7">
                  <c:v>2014</c:v>
                </c:pt>
                <c:pt idx="8">
                  <c:v>2013</c:v>
                </c:pt>
                <c:pt idx="9">
                  <c:v>2012</c:v>
                </c:pt>
              </c:numCache>
            </c:numRef>
          </c:cat>
          <c:val>
            <c:numRef>
              <c:f>'Grafiku 2 Borxhi tatimor'!$B$16:$K$16</c:f>
              <c:numCache>
                <c:formatCode>_(* #,##0_);_(* \(#,##0\);_(* "-"??_);_(@_)</c:formatCode>
                <c:ptCount val="10"/>
                <c:pt idx="0">
                  <c:v>47.7</c:v>
                </c:pt>
                <c:pt idx="1">
                  <c:v>41.9</c:v>
                </c:pt>
                <c:pt idx="2">
                  <c:v>40.4</c:v>
                </c:pt>
                <c:pt idx="3">
                  <c:v>39.299999999999997</c:v>
                </c:pt>
                <c:pt idx="4">
                  <c:v>34.6</c:v>
                </c:pt>
                <c:pt idx="5">
                  <c:v>52.1</c:v>
                </c:pt>
                <c:pt idx="6">
                  <c:v>39.119999999999997</c:v>
                </c:pt>
                <c:pt idx="7">
                  <c:v>35</c:v>
                </c:pt>
                <c:pt idx="8">
                  <c:v>37.1</c:v>
                </c:pt>
                <c:pt idx="9">
                  <c:v>25.38</c:v>
                </c:pt>
              </c:numCache>
            </c:numRef>
          </c:val>
          <c:extLst>
            <c:ext xmlns:c16="http://schemas.microsoft.com/office/drawing/2014/chart" uri="{C3380CC4-5D6E-409C-BE32-E72D297353CC}">
              <c16:uniqueId val="{00000001-D755-41DC-A837-CA0511953ADD}"/>
            </c:ext>
          </c:extLst>
        </c:ser>
        <c:ser>
          <c:idx val="2"/>
          <c:order val="2"/>
          <c:tx>
            <c:strRef>
              <c:f>'Grafiku 2 Borxhi tatimor'!$A$17</c:f>
              <c:strCache>
                <c:ptCount val="1"/>
                <c:pt idx="0">
                  <c:v>SigShoq</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w="25400">
                <a:noFill/>
              </a:ln>
            </c:spPr>
            <c:txPr>
              <a:bodyPr wrap="square" lIns="38100" tIns="19050" rIns="38100" bIns="19050" anchor="ctr">
                <a:spAutoFit/>
              </a:bodyPr>
              <a:lstStyle/>
              <a:p>
                <a:pPr>
                  <a:defRPr sz="900" b="0" i="0" u="none" strike="noStrike" baseline="0">
                    <a:solidFill>
                      <a:srgbClr val="C0C0C0"/>
                    </a:solidFill>
                    <a:latin typeface="Calibri"/>
                    <a:ea typeface="Calibri"/>
                    <a:cs typeface="Calibri"/>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'Grafiku 2 Borxhi tatimor'!$B$14:$K$14</c:f>
              <c:numCache>
                <c:formatCode>General</c:formatCode>
                <c:ptCount val="10"/>
                <c:pt idx="0">
                  <c:v>2021</c:v>
                </c:pt>
                <c:pt idx="1">
                  <c:v>2020</c:v>
                </c:pt>
                <c:pt idx="2">
                  <c:v>2019</c:v>
                </c:pt>
                <c:pt idx="3">
                  <c:v>2018</c:v>
                </c:pt>
                <c:pt idx="4">
                  <c:v>2017</c:v>
                </c:pt>
                <c:pt idx="5">
                  <c:v>2016</c:v>
                </c:pt>
                <c:pt idx="6">
                  <c:v>2015</c:v>
                </c:pt>
                <c:pt idx="7">
                  <c:v>2014</c:v>
                </c:pt>
                <c:pt idx="8">
                  <c:v>2013</c:v>
                </c:pt>
                <c:pt idx="9">
                  <c:v>2012</c:v>
                </c:pt>
              </c:numCache>
            </c:numRef>
          </c:cat>
          <c:val>
            <c:numRef>
              <c:f>'Grafiku 2 Borxhi tatimor'!$B$17:$K$17</c:f>
              <c:numCache>
                <c:formatCode>_(* #,##0_);_(* \(#,##0\);_(* "-"??_);_(@_)</c:formatCode>
                <c:ptCount val="10"/>
                <c:pt idx="0">
                  <c:v>17.7</c:v>
                </c:pt>
                <c:pt idx="1">
                  <c:v>17</c:v>
                </c:pt>
                <c:pt idx="2">
                  <c:v>15.1</c:v>
                </c:pt>
                <c:pt idx="3">
                  <c:v>13.8</c:v>
                </c:pt>
                <c:pt idx="4">
                  <c:v>11.2</c:v>
                </c:pt>
                <c:pt idx="5">
                  <c:v>14.1</c:v>
                </c:pt>
                <c:pt idx="6">
                  <c:v>9.36</c:v>
                </c:pt>
                <c:pt idx="7">
                  <c:v>9</c:v>
                </c:pt>
                <c:pt idx="8">
                  <c:v>10</c:v>
                </c:pt>
                <c:pt idx="9">
                  <c:v>8.5399999999999991</c:v>
                </c:pt>
              </c:numCache>
            </c:numRef>
          </c:val>
          <c:extLst>
            <c:ext xmlns:c16="http://schemas.microsoft.com/office/drawing/2014/chart" uri="{C3380CC4-5D6E-409C-BE32-E72D297353CC}">
              <c16:uniqueId val="{00000002-D755-41DC-A837-CA0511953ADD}"/>
            </c:ext>
          </c:extLst>
        </c:ser>
        <c:ser>
          <c:idx val="3"/>
          <c:order val="3"/>
          <c:tx>
            <c:strRef>
              <c:f>'Grafiku 2 Borxhi tatimor'!$A$18</c:f>
              <c:strCache>
                <c:ptCount val="1"/>
                <c:pt idx="0">
                  <c:v>TAP</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w="25400">
                <a:noFill/>
              </a:ln>
            </c:spPr>
            <c:txPr>
              <a:bodyPr wrap="square" lIns="38100" tIns="19050" rIns="38100" bIns="19050" anchor="ctr">
                <a:spAutoFit/>
              </a:bodyPr>
              <a:lstStyle/>
              <a:p>
                <a:pPr>
                  <a:defRPr sz="900" b="0" i="0" u="none" strike="noStrike" baseline="0">
                    <a:solidFill>
                      <a:srgbClr val="C0C0C0"/>
                    </a:solidFill>
                    <a:latin typeface="Calibri"/>
                    <a:ea typeface="Calibri"/>
                    <a:cs typeface="Calibri"/>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'Grafiku 2 Borxhi tatimor'!$B$14:$K$14</c:f>
              <c:numCache>
                <c:formatCode>General</c:formatCode>
                <c:ptCount val="10"/>
                <c:pt idx="0">
                  <c:v>2021</c:v>
                </c:pt>
                <c:pt idx="1">
                  <c:v>2020</c:v>
                </c:pt>
                <c:pt idx="2">
                  <c:v>2019</c:v>
                </c:pt>
                <c:pt idx="3">
                  <c:v>2018</c:v>
                </c:pt>
                <c:pt idx="4">
                  <c:v>2017</c:v>
                </c:pt>
                <c:pt idx="5">
                  <c:v>2016</c:v>
                </c:pt>
                <c:pt idx="6">
                  <c:v>2015</c:v>
                </c:pt>
                <c:pt idx="7">
                  <c:v>2014</c:v>
                </c:pt>
                <c:pt idx="8">
                  <c:v>2013</c:v>
                </c:pt>
                <c:pt idx="9">
                  <c:v>2012</c:v>
                </c:pt>
              </c:numCache>
            </c:numRef>
          </c:cat>
          <c:val>
            <c:numRef>
              <c:f>'Grafiku 2 Borxhi tatimor'!$B$18:$K$18</c:f>
              <c:numCache>
                <c:formatCode>_(* #,##0_);_(* \(#,##0\);_(* "-"??_);_(@_)</c:formatCode>
                <c:ptCount val="10"/>
                <c:pt idx="0">
                  <c:v>2.2000000000000002</c:v>
                </c:pt>
                <c:pt idx="1">
                  <c:v>2.1</c:v>
                </c:pt>
                <c:pt idx="2">
                  <c:v>1.9</c:v>
                </c:pt>
                <c:pt idx="3">
                  <c:v>1.6</c:v>
                </c:pt>
                <c:pt idx="4">
                  <c:v>1.6</c:v>
                </c:pt>
                <c:pt idx="5">
                  <c:v>3.1</c:v>
                </c:pt>
                <c:pt idx="6">
                  <c:v>3.11</c:v>
                </c:pt>
                <c:pt idx="7">
                  <c:v>2.9</c:v>
                </c:pt>
                <c:pt idx="8">
                  <c:v>2.97</c:v>
                </c:pt>
                <c:pt idx="9">
                  <c:v>2.25</c:v>
                </c:pt>
              </c:numCache>
            </c:numRef>
          </c:val>
          <c:extLst>
            <c:ext xmlns:c16="http://schemas.microsoft.com/office/drawing/2014/chart" uri="{C3380CC4-5D6E-409C-BE32-E72D297353CC}">
              <c16:uniqueId val="{00000003-D755-41DC-A837-CA0511953ADD}"/>
            </c:ext>
          </c:extLst>
        </c:ser>
        <c:ser>
          <c:idx val="4"/>
          <c:order val="4"/>
          <c:tx>
            <c:strRef>
              <c:f>'Grafiku 2 Borxhi tatimor'!$A$19</c:f>
              <c:strCache>
                <c:ptCount val="1"/>
                <c:pt idx="0">
                  <c:v>Te tjera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w="25400">
                <a:noFill/>
              </a:ln>
            </c:spPr>
            <c:txPr>
              <a:bodyPr wrap="square" lIns="38100" tIns="19050" rIns="38100" bIns="19050" anchor="ctr">
                <a:spAutoFit/>
              </a:bodyPr>
              <a:lstStyle/>
              <a:p>
                <a:pPr>
                  <a:defRPr sz="900" b="0" i="0" u="none" strike="noStrike" baseline="0">
                    <a:solidFill>
                      <a:srgbClr val="C0C0C0"/>
                    </a:solidFill>
                    <a:latin typeface="Calibri"/>
                    <a:ea typeface="Calibri"/>
                    <a:cs typeface="Calibri"/>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'Grafiku 2 Borxhi tatimor'!$B$14:$K$14</c:f>
              <c:numCache>
                <c:formatCode>General</c:formatCode>
                <c:ptCount val="10"/>
                <c:pt idx="0">
                  <c:v>2021</c:v>
                </c:pt>
                <c:pt idx="1">
                  <c:v>2020</c:v>
                </c:pt>
                <c:pt idx="2">
                  <c:v>2019</c:v>
                </c:pt>
                <c:pt idx="3">
                  <c:v>2018</c:v>
                </c:pt>
                <c:pt idx="4">
                  <c:v>2017</c:v>
                </c:pt>
                <c:pt idx="5">
                  <c:v>2016</c:v>
                </c:pt>
                <c:pt idx="6">
                  <c:v>2015</c:v>
                </c:pt>
                <c:pt idx="7">
                  <c:v>2014</c:v>
                </c:pt>
                <c:pt idx="8">
                  <c:v>2013</c:v>
                </c:pt>
                <c:pt idx="9">
                  <c:v>2012</c:v>
                </c:pt>
              </c:numCache>
            </c:numRef>
          </c:cat>
          <c:val>
            <c:numRef>
              <c:f>'Grafiku 2 Borxhi tatimor'!$B$19:$K$19</c:f>
              <c:numCache>
                <c:formatCode>_(* #,##0_);_(* \(#,##0\);_(* "-"??_);_(@_)</c:formatCode>
                <c:ptCount val="10"/>
                <c:pt idx="0">
                  <c:v>28.5</c:v>
                </c:pt>
                <c:pt idx="1">
                  <c:v>28.1</c:v>
                </c:pt>
                <c:pt idx="2">
                  <c:v>27.9</c:v>
                </c:pt>
                <c:pt idx="3">
                  <c:v>22.7</c:v>
                </c:pt>
                <c:pt idx="4">
                  <c:v>21.3</c:v>
                </c:pt>
                <c:pt idx="5">
                  <c:v>42.8</c:v>
                </c:pt>
                <c:pt idx="6">
                  <c:v>19.38</c:v>
                </c:pt>
                <c:pt idx="7">
                  <c:v>16.98</c:v>
                </c:pt>
                <c:pt idx="8">
                  <c:v>18.600000000000001</c:v>
                </c:pt>
                <c:pt idx="9">
                  <c:v>17.7</c:v>
                </c:pt>
              </c:numCache>
            </c:numRef>
          </c:val>
          <c:extLst>
            <c:ext xmlns:c16="http://schemas.microsoft.com/office/drawing/2014/chart" uri="{C3380CC4-5D6E-409C-BE32-E72D297353CC}">
              <c16:uniqueId val="{00000004-D755-41DC-A837-CA0511953ADD}"/>
            </c:ext>
          </c:extLst>
        </c:ser>
        <c:dLbls>
          <c:showLegendKey val="0"/>
          <c:showVal val="1"/>
          <c:showCatName val="0"/>
          <c:showSerName val="0"/>
          <c:showPercent val="0"/>
          <c:showBubbleSize val="0"/>
        </c:dLbls>
        <c:gapWidth val="150"/>
        <c:overlap val="100"/>
        <c:axId val="633301536"/>
        <c:axId val="1"/>
      </c:barChart>
      <c:catAx>
        <c:axId val="63330153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0" vert="horz"/>
          <a:lstStyle/>
          <a:p>
            <a:pPr>
              <a:defRPr sz="900" b="0" i="0" u="none" strike="noStrike" baseline="0">
                <a:solidFill>
                  <a:srgbClr val="C0C0C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lt1">
                  <a:lumMod val="95000"/>
                  <a:alpha val="10000"/>
                </a:schemeClr>
              </a:solidFill>
              <a:round/>
            </a:ln>
            <a:effectLst/>
          </c:spPr>
        </c:majorGridlines>
        <c:title>
          <c:tx>
            <c:rich>
              <a:bodyPr/>
              <a:lstStyle/>
              <a:p>
                <a:pPr>
                  <a:defRPr sz="900" b="1" i="0" u="none" strike="noStrike" baseline="0">
                    <a:solidFill>
                      <a:srgbClr val="C0C0C0"/>
                    </a:solidFill>
                    <a:latin typeface="Calibri"/>
                    <a:ea typeface="Calibri"/>
                    <a:cs typeface="Calibri"/>
                  </a:defRPr>
                </a:pPr>
                <a:r>
                  <a:rPr lang="en-US"/>
                  <a:t>Borxhi Tatimor (miliardE leke)</a:t>
                </a:r>
              </a:p>
            </c:rich>
          </c:tx>
          <c:overlay val="0"/>
          <c:spPr>
            <a:noFill/>
            <a:ln w="25400">
              <a:noFill/>
            </a:ln>
          </c:spPr>
        </c:title>
        <c:numFmt formatCode="_(* #,##0_);_(* \(#,##0\);_(* &quot;-&quot;??_);_(@_)" sourceLinked="1"/>
        <c:majorTickMark val="none"/>
        <c:minorTickMark val="none"/>
        <c:tickLblPos val="nextTo"/>
        <c:spPr>
          <a:ln w="6350">
            <a:noFill/>
          </a:ln>
        </c:spPr>
        <c:txPr>
          <a:bodyPr rot="0" vert="horz"/>
          <a:lstStyle/>
          <a:p>
            <a:pPr>
              <a:defRPr sz="900" b="0" i="0" u="none" strike="noStrike" baseline="0">
                <a:solidFill>
                  <a:srgbClr val="C0C0C0"/>
                </a:solidFill>
                <a:latin typeface="Calibri"/>
                <a:ea typeface="Calibri"/>
                <a:cs typeface="Calibri"/>
              </a:defRPr>
            </a:pPr>
            <a:endParaRPr lang="en-US"/>
          </a:p>
        </c:txPr>
        <c:crossAx val="633301536"/>
        <c:crosses val="autoZero"/>
        <c:crossBetween val="between"/>
      </c:valAx>
      <c:spPr>
        <a:noFill/>
        <a:ln w="25400">
          <a:noFill/>
        </a:ln>
      </c:spPr>
    </c:plotArea>
    <c:legend>
      <c:legendPos val="b"/>
      <c:overlay val="0"/>
      <c:spPr>
        <a:noFill/>
        <a:ln w="25400">
          <a:noFill/>
        </a:ln>
      </c:spPr>
      <c:txPr>
        <a:bodyPr/>
        <a:lstStyle/>
        <a:p>
          <a:pPr>
            <a:defRPr sz="825" b="0" i="0" u="none" strike="noStrike" baseline="0">
              <a:solidFill>
                <a:srgbClr val="C0C0C0"/>
              </a:solidFill>
              <a:latin typeface="Calibri"/>
              <a:ea typeface="Calibri"/>
              <a:cs typeface="Calibri"/>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C0C0C0"/>
                </a:solidFill>
                <a:latin typeface="Calibri"/>
                <a:ea typeface="Calibri"/>
                <a:cs typeface="Calibri"/>
              </a:defRPr>
            </a:pPr>
            <a:r>
              <a:rPr lang="en-US"/>
              <a:t>Pesha e borxhit tatimor ndaj te ardhurave tatimore</a:t>
            </a:r>
          </a:p>
        </c:rich>
      </c:tx>
      <c:overlay val="0"/>
      <c:spPr>
        <a:noFill/>
        <a:ln w="25400">
          <a:noFill/>
        </a:ln>
      </c:spPr>
    </c:title>
    <c:autoTitleDeleted val="0"/>
    <c:plotArea>
      <c:layout/>
      <c:barChart>
        <c:barDir val="col"/>
        <c:grouping val="clustered"/>
        <c:varyColors val="0"/>
        <c:ser>
          <c:idx val="0"/>
          <c:order val="0"/>
          <c:tx>
            <c:strRef>
              <c:f>'Grafiku 2 Borxhi tatimor'!$A$21</c:f>
              <c:strCache>
                <c:ptCount val="1"/>
                <c:pt idx="0">
                  <c:v>Borxhi Tatimor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w="25400">
                <a:noFill/>
              </a:ln>
            </c:spPr>
            <c:txPr>
              <a:bodyPr wrap="square" lIns="38100" tIns="19050" rIns="38100" bIns="19050" anchor="ctr">
                <a:spAutoFit/>
              </a:bodyPr>
              <a:lstStyle/>
              <a:p>
                <a:pPr>
                  <a:defRPr sz="900" b="0" i="0" u="none" strike="noStrike" baseline="0">
                    <a:solidFill>
                      <a:srgbClr val="C0C0C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'Grafiku 2 Borxhi tatimor'!$B$20:$L$20</c:f>
              <c:numCache>
                <c:formatCode>General</c:formatCode>
                <c:ptCount val="11"/>
                <c:pt idx="0">
                  <c:v>2021</c:v>
                </c:pt>
                <c:pt idx="1">
                  <c:v>2020</c:v>
                </c:pt>
                <c:pt idx="2">
                  <c:v>2019</c:v>
                </c:pt>
                <c:pt idx="3">
                  <c:v>2018</c:v>
                </c:pt>
                <c:pt idx="4">
                  <c:v>2017</c:v>
                </c:pt>
                <c:pt idx="5">
                  <c:v>2016</c:v>
                </c:pt>
                <c:pt idx="6">
                  <c:v>2015</c:v>
                </c:pt>
                <c:pt idx="7">
                  <c:v>2014</c:v>
                </c:pt>
                <c:pt idx="8">
                  <c:v>2013</c:v>
                </c:pt>
                <c:pt idx="9">
                  <c:v>2012</c:v>
                </c:pt>
                <c:pt idx="10">
                  <c:v>2011</c:v>
                </c:pt>
              </c:numCache>
            </c:numRef>
          </c:cat>
          <c:val>
            <c:numRef>
              <c:f>'Grafiku 2 Borxhi tatimor'!$B$21:$L$21</c:f>
              <c:numCache>
                <c:formatCode>_(* #,##0_);_(* \(#,##0\);_(* "-"??_);_(@_)</c:formatCode>
                <c:ptCount val="11"/>
                <c:pt idx="0">
                  <c:v>134.9</c:v>
                </c:pt>
                <c:pt idx="1">
                  <c:v>122.5</c:v>
                </c:pt>
                <c:pt idx="2">
                  <c:v>116.9</c:v>
                </c:pt>
                <c:pt idx="3">
                  <c:v>107.69999999999999</c:v>
                </c:pt>
                <c:pt idx="4">
                  <c:v>95.5</c:v>
                </c:pt>
                <c:pt idx="5">
                  <c:v>147</c:v>
                </c:pt>
                <c:pt idx="6">
                  <c:v>100.37</c:v>
                </c:pt>
                <c:pt idx="7">
                  <c:v>87.68</c:v>
                </c:pt>
                <c:pt idx="8">
                  <c:v>89.6</c:v>
                </c:pt>
                <c:pt idx="9">
                  <c:v>70</c:v>
                </c:pt>
                <c:pt idx="10">
                  <c:v>65</c:v>
                </c:pt>
              </c:numCache>
            </c:numRef>
          </c:val>
          <c:extLst>
            <c:ext xmlns:c16="http://schemas.microsoft.com/office/drawing/2014/chart" uri="{C3380CC4-5D6E-409C-BE32-E72D297353CC}">
              <c16:uniqueId val="{00000000-0582-4936-8B4D-391E5649AED3}"/>
            </c:ext>
          </c:extLst>
        </c:ser>
        <c:ser>
          <c:idx val="1"/>
          <c:order val="1"/>
          <c:tx>
            <c:strRef>
              <c:f>'Grafiku 2 Borxhi tatimor'!$A$22</c:f>
              <c:strCache>
                <c:ptCount val="1"/>
                <c:pt idx="0">
                  <c:v>Te Ardhurat Tatimore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'Grafiku 2 Borxhi tatimor'!$B$20:$L$20</c:f>
              <c:numCache>
                <c:formatCode>General</c:formatCode>
                <c:ptCount val="11"/>
                <c:pt idx="0">
                  <c:v>2021</c:v>
                </c:pt>
                <c:pt idx="1">
                  <c:v>2020</c:v>
                </c:pt>
                <c:pt idx="2">
                  <c:v>2019</c:v>
                </c:pt>
                <c:pt idx="3">
                  <c:v>2018</c:v>
                </c:pt>
                <c:pt idx="4">
                  <c:v>2017</c:v>
                </c:pt>
                <c:pt idx="5">
                  <c:v>2016</c:v>
                </c:pt>
                <c:pt idx="6">
                  <c:v>2015</c:v>
                </c:pt>
                <c:pt idx="7">
                  <c:v>2014</c:v>
                </c:pt>
                <c:pt idx="8">
                  <c:v>2013</c:v>
                </c:pt>
                <c:pt idx="9">
                  <c:v>2012</c:v>
                </c:pt>
                <c:pt idx="10">
                  <c:v>2011</c:v>
                </c:pt>
              </c:numCache>
            </c:numRef>
          </c:cat>
          <c:val>
            <c:numRef>
              <c:f>'Grafiku 2 Borxhi tatimor'!$B$22:$L$22</c:f>
              <c:numCache>
                <c:formatCode>_(* #,##0_);_(* \(#,##0\);_(* "-"??_);_(@_)</c:formatCode>
                <c:ptCount val="11"/>
                <c:pt idx="0">
                  <c:v>475.6</c:v>
                </c:pt>
                <c:pt idx="1">
                  <c:v>398.6</c:v>
                </c:pt>
                <c:pt idx="2">
                  <c:v>426.3</c:v>
                </c:pt>
                <c:pt idx="3">
                  <c:v>419.3</c:v>
                </c:pt>
                <c:pt idx="4">
                  <c:v>398.6</c:v>
                </c:pt>
                <c:pt idx="5">
                  <c:v>369.9</c:v>
                </c:pt>
                <c:pt idx="6">
                  <c:v>342.3</c:v>
                </c:pt>
                <c:pt idx="7">
                  <c:v>335.9</c:v>
                </c:pt>
                <c:pt idx="8">
                  <c:v>299.89999999999998</c:v>
                </c:pt>
                <c:pt idx="9">
                  <c:v>300.89999999999998</c:v>
                </c:pt>
                <c:pt idx="10">
                  <c:v>303.89999999999998</c:v>
                </c:pt>
              </c:numCache>
            </c:numRef>
          </c:val>
          <c:extLst>
            <c:ext xmlns:c16="http://schemas.microsoft.com/office/drawing/2014/chart" uri="{C3380CC4-5D6E-409C-BE32-E72D297353CC}">
              <c16:uniqueId val="{00000001-0582-4936-8B4D-391E5649AED3}"/>
            </c:ext>
          </c:extLst>
        </c:ser>
        <c:dLbls>
          <c:showLegendKey val="0"/>
          <c:showVal val="0"/>
          <c:showCatName val="0"/>
          <c:showSerName val="0"/>
          <c:showPercent val="0"/>
          <c:showBubbleSize val="0"/>
        </c:dLbls>
        <c:gapWidth val="219"/>
        <c:overlap val="-27"/>
        <c:axId val="633298584"/>
        <c:axId val="1"/>
      </c:barChart>
      <c:lineChart>
        <c:grouping val="standard"/>
        <c:varyColors val="0"/>
        <c:ser>
          <c:idx val="2"/>
          <c:order val="2"/>
          <c:tx>
            <c:strRef>
              <c:f>'Grafiku 2 Borxhi tatimor'!$A$23</c:f>
              <c:strCache>
                <c:ptCount val="1"/>
                <c:pt idx="0">
                  <c:v>Pesha % Borxh/Te ardhura </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dLbls>
            <c:spPr>
              <a:noFill/>
              <a:ln w="25400">
                <a:noFill/>
              </a:ln>
            </c:spPr>
            <c:txPr>
              <a:bodyPr wrap="square" lIns="38100" tIns="19050" rIns="38100" bIns="19050" anchor="ctr">
                <a:spAutoFit/>
              </a:bodyPr>
              <a:lstStyle/>
              <a:p>
                <a:pPr>
                  <a:defRPr sz="900" b="0" i="0" u="none" strike="noStrike" baseline="0">
                    <a:solidFill>
                      <a:srgbClr val="C0C0C0"/>
                    </a:solidFill>
                    <a:latin typeface="Calibri"/>
                    <a:ea typeface="Calibri"/>
                    <a:cs typeface="Calibri"/>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'Grafiku 2 Borxhi tatimor'!$B$20:$L$20</c:f>
              <c:numCache>
                <c:formatCode>General</c:formatCode>
                <c:ptCount val="11"/>
                <c:pt idx="0">
                  <c:v>2021</c:v>
                </c:pt>
                <c:pt idx="1">
                  <c:v>2020</c:v>
                </c:pt>
                <c:pt idx="2">
                  <c:v>2019</c:v>
                </c:pt>
                <c:pt idx="3">
                  <c:v>2018</c:v>
                </c:pt>
                <c:pt idx="4">
                  <c:v>2017</c:v>
                </c:pt>
                <c:pt idx="5">
                  <c:v>2016</c:v>
                </c:pt>
                <c:pt idx="6">
                  <c:v>2015</c:v>
                </c:pt>
                <c:pt idx="7">
                  <c:v>2014</c:v>
                </c:pt>
                <c:pt idx="8">
                  <c:v>2013</c:v>
                </c:pt>
                <c:pt idx="9">
                  <c:v>2012</c:v>
                </c:pt>
                <c:pt idx="10">
                  <c:v>2011</c:v>
                </c:pt>
              </c:numCache>
            </c:numRef>
          </c:cat>
          <c:val>
            <c:numRef>
              <c:f>'Grafiku 2 Borxhi tatimor'!$B$23:$L$23</c:f>
              <c:numCache>
                <c:formatCode>0%</c:formatCode>
                <c:ptCount val="11"/>
                <c:pt idx="0">
                  <c:v>0.28364171572750208</c:v>
                </c:pt>
                <c:pt idx="1">
                  <c:v>0.30732563973908678</c:v>
                </c:pt>
                <c:pt idx="2">
                  <c:v>0.27422003284072249</c:v>
                </c:pt>
                <c:pt idx="3">
                  <c:v>0.25685666587169087</c:v>
                </c:pt>
                <c:pt idx="4">
                  <c:v>0.2395885599598595</c:v>
                </c:pt>
                <c:pt idx="5">
                  <c:v>0.39740470397404709</c:v>
                </c:pt>
                <c:pt idx="6">
                  <c:v>0.29322231960268769</c:v>
                </c:pt>
                <c:pt idx="7">
                  <c:v>0.26103006847275978</c:v>
                </c:pt>
                <c:pt idx="8">
                  <c:v>0.29876625541847285</c:v>
                </c:pt>
                <c:pt idx="9">
                  <c:v>0.23263542705217682</c:v>
                </c:pt>
                <c:pt idx="10">
                  <c:v>0.21388614675880224</c:v>
                </c:pt>
              </c:numCache>
            </c:numRef>
          </c:val>
          <c:smooth val="0"/>
          <c:extLst>
            <c:ext xmlns:c16="http://schemas.microsoft.com/office/drawing/2014/chart" uri="{C3380CC4-5D6E-409C-BE32-E72D297353CC}">
              <c16:uniqueId val="{00000002-0582-4936-8B4D-391E5649AED3}"/>
            </c:ext>
          </c:extLst>
        </c:ser>
        <c:dLbls>
          <c:showLegendKey val="0"/>
          <c:showVal val="0"/>
          <c:showCatName val="0"/>
          <c:showSerName val="0"/>
          <c:showPercent val="0"/>
          <c:showBubbleSize val="0"/>
        </c:dLbls>
        <c:marker val="1"/>
        <c:smooth val="0"/>
        <c:axId val="3"/>
        <c:axId val="4"/>
      </c:lineChart>
      <c:catAx>
        <c:axId val="6332985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0" vert="horz"/>
          <a:lstStyle/>
          <a:p>
            <a:pPr>
              <a:defRPr sz="900" b="0" i="0" u="none" strike="noStrike" baseline="0">
                <a:solidFill>
                  <a:srgbClr val="C0C0C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lt1">
                  <a:lumMod val="95000"/>
                  <a:alpha val="10000"/>
                </a:schemeClr>
              </a:solidFill>
              <a:round/>
            </a:ln>
            <a:effectLst/>
          </c:spPr>
        </c:majorGridlines>
        <c:title>
          <c:tx>
            <c:rich>
              <a:bodyPr/>
              <a:lstStyle/>
              <a:p>
                <a:pPr>
                  <a:defRPr sz="900" b="1" i="0" u="none" strike="noStrike" baseline="0">
                    <a:solidFill>
                      <a:srgbClr val="C0C0C0"/>
                    </a:solidFill>
                    <a:latin typeface="Calibri"/>
                    <a:ea typeface="Calibri"/>
                    <a:cs typeface="Calibri"/>
                  </a:defRPr>
                </a:pPr>
                <a:r>
                  <a:rPr lang="en-US"/>
                  <a:t>Borxhi / te ardhurave tatimore (miliarde leke)</a:t>
                </a:r>
              </a:p>
            </c:rich>
          </c:tx>
          <c:overlay val="0"/>
          <c:spPr>
            <a:noFill/>
            <a:ln w="25400">
              <a:noFill/>
            </a:ln>
          </c:spPr>
        </c:title>
        <c:numFmt formatCode="_(* #,##0_);_(* \(#,##0\);_(* &quot;-&quot;??_);_(@_)" sourceLinked="1"/>
        <c:majorTickMark val="none"/>
        <c:minorTickMark val="none"/>
        <c:tickLblPos val="nextTo"/>
        <c:spPr>
          <a:ln w="6350">
            <a:noFill/>
          </a:ln>
        </c:spPr>
        <c:txPr>
          <a:bodyPr rot="0" vert="horz"/>
          <a:lstStyle/>
          <a:p>
            <a:pPr>
              <a:defRPr sz="900" b="0" i="0" u="none" strike="noStrike" baseline="0">
                <a:solidFill>
                  <a:srgbClr val="C0C0C0"/>
                </a:solidFill>
                <a:latin typeface="Calibri"/>
                <a:ea typeface="Calibri"/>
                <a:cs typeface="Calibri"/>
              </a:defRPr>
            </a:pPr>
            <a:endParaRPr lang="en-US"/>
          </a:p>
        </c:txPr>
        <c:crossAx val="63329858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1"/>
        <c:majorTickMark val="none"/>
        <c:minorTickMark val="none"/>
        <c:tickLblPos val="nextTo"/>
        <c:spPr>
          <a:ln w="6350">
            <a:noFill/>
          </a:ln>
        </c:spPr>
        <c:txPr>
          <a:bodyPr rot="0" vert="horz"/>
          <a:lstStyle/>
          <a:p>
            <a:pPr>
              <a:defRPr sz="900" b="0" i="0" u="none" strike="noStrike" baseline="0">
                <a:solidFill>
                  <a:srgbClr val="C0C0C0"/>
                </a:solidFill>
                <a:latin typeface="Calibri"/>
                <a:ea typeface="Calibri"/>
                <a:cs typeface="Calibri"/>
              </a:defRPr>
            </a:pPr>
            <a:endParaRPr lang="en-US"/>
          </a:p>
        </c:txPr>
        <c:crossAx val="3"/>
        <c:crosses val="max"/>
        <c:crossBetween val="between"/>
      </c:valAx>
      <c:spPr>
        <a:noFill/>
        <a:ln w="25400">
          <a:noFill/>
        </a:ln>
      </c:spPr>
    </c:plotArea>
    <c:legend>
      <c:legendPos val="b"/>
      <c:overlay val="0"/>
      <c:spPr>
        <a:noFill/>
        <a:ln w="25400">
          <a:noFill/>
        </a:ln>
      </c:spPr>
      <c:txPr>
        <a:bodyPr/>
        <a:lstStyle/>
        <a:p>
          <a:pPr>
            <a:defRPr sz="825" b="0" i="0" u="none" strike="noStrike" baseline="0">
              <a:solidFill>
                <a:srgbClr val="C0C0C0"/>
              </a:solidFill>
              <a:latin typeface="Calibri"/>
              <a:ea typeface="Calibri"/>
              <a:cs typeface="Calibri"/>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17</xdr:row>
      <xdr:rowOff>66675</xdr:rowOff>
    </xdr:from>
    <xdr:to>
      <xdr:col>15</xdr:col>
      <xdr:colOff>476250</xdr:colOff>
      <xdr:row>31</xdr:row>
      <xdr:rowOff>152400</xdr:rowOff>
    </xdr:to>
    <xdr:graphicFrame macro="">
      <xdr:nvGraphicFramePr>
        <xdr:cNvPr id="2049" name="Grafico 1">
          <a:extLst>
            <a:ext uri="{FF2B5EF4-FFF2-40B4-BE49-F238E27FC236}">
              <a16:creationId xmlns:a16="http://schemas.microsoft.com/office/drawing/2014/main" id="{2A80995C-86EC-EA8F-4547-026644BCF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9525</xdr:colOff>
      <xdr:row>21</xdr:row>
      <xdr:rowOff>161925</xdr:rowOff>
    </xdr:to>
    <xdr:pic>
      <xdr:nvPicPr>
        <xdr:cNvPr id="4097" name="Immagine 1">
          <a:extLst>
            <a:ext uri="{FF2B5EF4-FFF2-40B4-BE49-F238E27FC236}">
              <a16:creationId xmlns:a16="http://schemas.microsoft.com/office/drawing/2014/main" id="{EE2EA535-EFB8-9137-2598-E824E24F1D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9073" t="26491" r="40707" b="14598"/>
        <a:stretch>
          <a:fillRect/>
        </a:stretch>
      </xdr:blipFill>
      <xdr:spPr bwMode="auto">
        <a:xfrm>
          <a:off x="0" y="0"/>
          <a:ext cx="3667125"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xdr:row>
      <xdr:rowOff>57150</xdr:rowOff>
    </xdr:from>
    <xdr:to>
      <xdr:col>7</xdr:col>
      <xdr:colOff>419100</xdr:colOff>
      <xdr:row>39</xdr:row>
      <xdr:rowOff>19050</xdr:rowOff>
    </xdr:to>
    <xdr:pic>
      <xdr:nvPicPr>
        <xdr:cNvPr id="4098" name="Immagine 3">
          <a:extLst>
            <a:ext uri="{FF2B5EF4-FFF2-40B4-BE49-F238E27FC236}">
              <a16:creationId xmlns:a16="http://schemas.microsoft.com/office/drawing/2014/main" id="{05280D01-0135-0E14-C76C-10C53F3E8B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30069" t="29231" r="31390" b="22768"/>
        <a:stretch>
          <a:fillRect/>
        </a:stretch>
      </xdr:blipFill>
      <xdr:spPr bwMode="auto">
        <a:xfrm>
          <a:off x="0" y="4057650"/>
          <a:ext cx="4686300" cy="339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371475</xdr:colOff>
      <xdr:row>0</xdr:row>
      <xdr:rowOff>0</xdr:rowOff>
    </xdr:from>
    <xdr:to>
      <xdr:col>13</xdr:col>
      <xdr:colOff>0</xdr:colOff>
      <xdr:row>23</xdr:row>
      <xdr:rowOff>0</xdr:rowOff>
    </xdr:to>
    <xdr:pic>
      <xdr:nvPicPr>
        <xdr:cNvPr id="4099" name="Immagine 5">
          <a:extLst>
            <a:ext uri="{FF2B5EF4-FFF2-40B4-BE49-F238E27FC236}">
              <a16:creationId xmlns:a16="http://schemas.microsoft.com/office/drawing/2014/main" id="{79B4EA0D-08BA-9818-E324-72E5ED05C3A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37041" t="22256" r="31339" b="16711"/>
        <a:stretch>
          <a:fillRect/>
        </a:stretch>
      </xdr:blipFill>
      <xdr:spPr bwMode="auto">
        <a:xfrm>
          <a:off x="4029075" y="0"/>
          <a:ext cx="3895725" cy="438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485775</xdr:colOff>
      <xdr:row>22</xdr:row>
      <xdr:rowOff>152400</xdr:rowOff>
    </xdr:from>
    <xdr:to>
      <xdr:col>13</xdr:col>
      <xdr:colOff>104775</xdr:colOff>
      <xdr:row>30</xdr:row>
      <xdr:rowOff>19050</xdr:rowOff>
    </xdr:to>
    <xdr:pic>
      <xdr:nvPicPr>
        <xdr:cNvPr id="4100" name="Immagine 6">
          <a:extLst>
            <a:ext uri="{FF2B5EF4-FFF2-40B4-BE49-F238E27FC236}">
              <a16:creationId xmlns:a16="http://schemas.microsoft.com/office/drawing/2014/main" id="{05C25194-BA80-3F8C-0DA0-754937B62EE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30000" t="49007" r="38469" b="31674"/>
        <a:stretch>
          <a:fillRect/>
        </a:stretch>
      </xdr:blipFill>
      <xdr:spPr bwMode="auto">
        <a:xfrm>
          <a:off x="4143375" y="4343400"/>
          <a:ext cx="388620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561975</xdr:colOff>
      <xdr:row>14</xdr:row>
      <xdr:rowOff>152400</xdr:rowOff>
    </xdr:from>
    <xdr:to>
      <xdr:col>21</xdr:col>
      <xdr:colOff>542925</xdr:colOff>
      <xdr:row>31</xdr:row>
      <xdr:rowOff>180975</xdr:rowOff>
    </xdr:to>
    <xdr:pic>
      <xdr:nvPicPr>
        <xdr:cNvPr id="4101" name="Immagine 8">
          <a:extLst>
            <a:ext uri="{FF2B5EF4-FFF2-40B4-BE49-F238E27FC236}">
              <a16:creationId xmlns:a16="http://schemas.microsoft.com/office/drawing/2014/main" id="{85AD4049-FF20-20D3-C252-2BBF4FD19BE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30528" t="34305" r="34634" b="25015"/>
        <a:stretch>
          <a:fillRect/>
        </a:stretch>
      </xdr:blipFill>
      <xdr:spPr bwMode="auto">
        <a:xfrm>
          <a:off x="8267700" y="2819400"/>
          <a:ext cx="4810125" cy="3267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21</xdr:col>
      <xdr:colOff>352425</xdr:colOff>
      <xdr:row>14</xdr:row>
      <xdr:rowOff>152400</xdr:rowOff>
    </xdr:to>
    <xdr:pic>
      <xdr:nvPicPr>
        <xdr:cNvPr id="4102" name="Immagine 10">
          <a:extLst>
            <a:ext uri="{FF2B5EF4-FFF2-40B4-BE49-F238E27FC236}">
              <a16:creationId xmlns:a16="http://schemas.microsoft.com/office/drawing/2014/main" id="{7824DD57-83A8-342F-AFB3-3EA11D73EEF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l="30580" t="36646" r="32768" b="24870"/>
        <a:stretch>
          <a:fillRect/>
        </a:stretch>
      </xdr:blipFill>
      <xdr:spPr bwMode="auto">
        <a:xfrm>
          <a:off x="8267700" y="0"/>
          <a:ext cx="4619625" cy="281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33</xdr:row>
      <xdr:rowOff>171450</xdr:rowOff>
    </xdr:from>
    <xdr:to>
      <xdr:col>3</xdr:col>
      <xdr:colOff>9525</xdr:colOff>
      <xdr:row>49</xdr:row>
      <xdr:rowOff>180975</xdr:rowOff>
    </xdr:to>
    <xdr:graphicFrame macro="">
      <xdr:nvGraphicFramePr>
        <xdr:cNvPr id="1025" name="Grafico 1">
          <a:extLst>
            <a:ext uri="{FF2B5EF4-FFF2-40B4-BE49-F238E27FC236}">
              <a16:creationId xmlns:a16="http://schemas.microsoft.com/office/drawing/2014/main" id="{5E3A610E-AE6C-F883-62F5-9ADBB67EC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609600</xdr:colOff>
      <xdr:row>34</xdr:row>
      <xdr:rowOff>28575</xdr:rowOff>
    </xdr:from>
    <xdr:to>
      <xdr:col>10</xdr:col>
      <xdr:colOff>342900</xdr:colOff>
      <xdr:row>50</xdr:row>
      <xdr:rowOff>9525</xdr:rowOff>
    </xdr:to>
    <xdr:graphicFrame macro="">
      <xdr:nvGraphicFramePr>
        <xdr:cNvPr id="1026" name="Grafico 2">
          <a:extLst>
            <a:ext uri="{FF2B5EF4-FFF2-40B4-BE49-F238E27FC236}">
              <a16:creationId xmlns:a16="http://schemas.microsoft.com/office/drawing/2014/main" id="{7B6FAC46-9A92-3481-16CE-0D8D9846D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609600</xdr:colOff>
      <xdr:row>34</xdr:row>
      <xdr:rowOff>19050</xdr:rowOff>
    </xdr:from>
    <xdr:to>
      <xdr:col>18</xdr:col>
      <xdr:colOff>304800</xdr:colOff>
      <xdr:row>50</xdr:row>
      <xdr:rowOff>9525</xdr:rowOff>
    </xdr:to>
    <xdr:graphicFrame macro="">
      <xdr:nvGraphicFramePr>
        <xdr:cNvPr id="1027" name="Grafico 3">
          <a:extLst>
            <a:ext uri="{FF2B5EF4-FFF2-40B4-BE49-F238E27FC236}">
              <a16:creationId xmlns:a16="http://schemas.microsoft.com/office/drawing/2014/main" id="{3D333679-4183-24B3-4610-BBF37870DF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349250</xdr:colOff>
      <xdr:row>38</xdr:row>
      <xdr:rowOff>31750</xdr:rowOff>
    </xdr:from>
    <xdr:to>
      <xdr:col>17</xdr:col>
      <xdr:colOff>463550</xdr:colOff>
      <xdr:row>41</xdr:row>
      <xdr:rowOff>57150</xdr:rowOff>
    </xdr:to>
    <xdr:sp macro="" textlink="">
      <xdr:nvSpPr>
        <xdr:cNvPr id="5" name="Freccia in giù 4">
          <a:extLst>
            <a:ext uri="{FF2B5EF4-FFF2-40B4-BE49-F238E27FC236}">
              <a16:creationId xmlns:a16="http://schemas.microsoft.com/office/drawing/2014/main" id="{2F18B645-FDFA-E15A-D054-F7C7C189080E}"/>
            </a:ext>
          </a:extLst>
        </xdr:cNvPr>
        <xdr:cNvSpPr/>
      </xdr:nvSpPr>
      <xdr:spPr>
        <a:xfrm>
          <a:off x="13709650" y="6902450"/>
          <a:ext cx="114300" cy="577850"/>
        </a:xfrm>
        <a:prstGeom prst="downArrow">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16</xdr:col>
      <xdr:colOff>38100</xdr:colOff>
      <xdr:row>37</xdr:row>
      <xdr:rowOff>82550</xdr:rowOff>
    </xdr:from>
    <xdr:to>
      <xdr:col>16</xdr:col>
      <xdr:colOff>152400</xdr:colOff>
      <xdr:row>40</xdr:row>
      <xdr:rowOff>107950</xdr:rowOff>
    </xdr:to>
    <xdr:sp macro="" textlink="">
      <xdr:nvSpPr>
        <xdr:cNvPr id="6" name="Freccia in giù 5">
          <a:extLst>
            <a:ext uri="{FF2B5EF4-FFF2-40B4-BE49-F238E27FC236}">
              <a16:creationId xmlns:a16="http://schemas.microsoft.com/office/drawing/2014/main" id="{4AB0462D-D74A-246C-5DF7-8E3FCBEF8AF7}"/>
            </a:ext>
          </a:extLst>
        </xdr:cNvPr>
        <xdr:cNvSpPr/>
      </xdr:nvSpPr>
      <xdr:spPr>
        <a:xfrm>
          <a:off x="12788900" y="6769100"/>
          <a:ext cx="114300" cy="577850"/>
        </a:xfrm>
        <a:prstGeom prst="downArrow">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15</xdr:col>
      <xdr:colOff>349250</xdr:colOff>
      <xdr:row>37</xdr:row>
      <xdr:rowOff>25400</xdr:rowOff>
    </xdr:from>
    <xdr:to>
      <xdr:col>15</xdr:col>
      <xdr:colOff>444500</xdr:colOff>
      <xdr:row>40</xdr:row>
      <xdr:rowOff>0</xdr:rowOff>
    </xdr:to>
    <xdr:sp macro="" textlink="">
      <xdr:nvSpPr>
        <xdr:cNvPr id="7" name="Freccia in giù 6">
          <a:extLst>
            <a:ext uri="{FF2B5EF4-FFF2-40B4-BE49-F238E27FC236}">
              <a16:creationId xmlns:a16="http://schemas.microsoft.com/office/drawing/2014/main" id="{60697896-1361-4112-A01D-1586B8BBEAD8}"/>
            </a:ext>
          </a:extLst>
        </xdr:cNvPr>
        <xdr:cNvSpPr/>
      </xdr:nvSpPr>
      <xdr:spPr>
        <a:xfrm>
          <a:off x="12490450" y="6711950"/>
          <a:ext cx="95250" cy="527050"/>
        </a:xfrm>
        <a:prstGeom prst="downArrow">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14</xdr:col>
      <xdr:colOff>349250</xdr:colOff>
      <xdr:row>37</xdr:row>
      <xdr:rowOff>25400</xdr:rowOff>
    </xdr:from>
    <xdr:to>
      <xdr:col>14</xdr:col>
      <xdr:colOff>457200</xdr:colOff>
      <xdr:row>39</xdr:row>
      <xdr:rowOff>152400</xdr:rowOff>
    </xdr:to>
    <xdr:sp macro="" textlink="">
      <xdr:nvSpPr>
        <xdr:cNvPr id="8" name="Freccia in giù 7">
          <a:extLst>
            <a:ext uri="{FF2B5EF4-FFF2-40B4-BE49-F238E27FC236}">
              <a16:creationId xmlns:a16="http://schemas.microsoft.com/office/drawing/2014/main" id="{9F94CD77-3AFB-A087-5306-CF4A61168C20}"/>
            </a:ext>
          </a:extLst>
        </xdr:cNvPr>
        <xdr:cNvSpPr/>
      </xdr:nvSpPr>
      <xdr:spPr>
        <a:xfrm>
          <a:off x="11880850" y="6711950"/>
          <a:ext cx="107950" cy="495300"/>
        </a:xfrm>
        <a:prstGeom prst="downArrow">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13</xdr:col>
      <xdr:colOff>38100</xdr:colOff>
      <xdr:row>37</xdr:row>
      <xdr:rowOff>38100</xdr:rowOff>
    </xdr:from>
    <xdr:to>
      <xdr:col>13</xdr:col>
      <xdr:colOff>139700</xdr:colOff>
      <xdr:row>39</xdr:row>
      <xdr:rowOff>127000</xdr:rowOff>
    </xdr:to>
    <xdr:sp macro="" textlink="">
      <xdr:nvSpPr>
        <xdr:cNvPr id="9" name="Freccia in giù 8">
          <a:extLst>
            <a:ext uri="{FF2B5EF4-FFF2-40B4-BE49-F238E27FC236}">
              <a16:creationId xmlns:a16="http://schemas.microsoft.com/office/drawing/2014/main" id="{089DC20E-325A-58D5-5DE7-CA0F3E016511}"/>
            </a:ext>
          </a:extLst>
        </xdr:cNvPr>
        <xdr:cNvSpPr/>
      </xdr:nvSpPr>
      <xdr:spPr>
        <a:xfrm>
          <a:off x="10960100" y="6724650"/>
          <a:ext cx="101600" cy="457200"/>
        </a:xfrm>
        <a:prstGeom prst="downArrow">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financa.gov.al/te-ardhura-nga-legalizimi-i-kapitalit/"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panel.klsh.org.al/storage/phpnEHUcE.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24"/>
  <sheetViews>
    <sheetView zoomScale="60" zoomScaleNormal="60" workbookViewId="0">
      <pane xSplit="1" ySplit="2" topLeftCell="C6" activePane="bottomRight" state="frozen"/>
      <selection pane="topRight" activeCell="B1" sqref="B1"/>
      <selection pane="bottomLeft" activeCell="A3" sqref="A3"/>
      <selection pane="bottomRight" activeCell="C2" sqref="C2"/>
    </sheetView>
  </sheetViews>
  <sheetFormatPr defaultRowHeight="15" x14ac:dyDescent="0.25"/>
  <cols>
    <col min="1" max="1" width="30.28515625" style="2" customWidth="1"/>
    <col min="2" max="2" width="45.140625" style="4" customWidth="1"/>
    <col min="3" max="3" width="31.85546875" style="4" customWidth="1"/>
    <col min="4" max="4" width="57.42578125" style="4" customWidth="1"/>
    <col min="5" max="5" width="39.42578125" style="4" customWidth="1"/>
    <col min="6" max="6" width="40.28515625" style="4" customWidth="1"/>
    <col min="7" max="7" width="46.5703125" style="4" customWidth="1"/>
    <col min="8" max="8" width="43.140625" customWidth="1"/>
  </cols>
  <sheetData>
    <row r="1" spans="1:8" s="1" customFormat="1" ht="29.1" customHeight="1" x14ac:dyDescent="0.25">
      <c r="A1" s="73" t="s">
        <v>22</v>
      </c>
      <c r="B1" s="73"/>
      <c r="C1" s="85" t="s">
        <v>323</v>
      </c>
      <c r="D1" s="75"/>
      <c r="E1" s="74"/>
      <c r="F1" s="74"/>
      <c r="G1" s="74"/>
      <c r="H1" s="75"/>
    </row>
    <row r="2" spans="1:8" s="11" customFormat="1" x14ac:dyDescent="0.25">
      <c r="A2" s="10" t="s">
        <v>3</v>
      </c>
      <c r="B2" s="10">
        <v>2008</v>
      </c>
      <c r="C2" s="10">
        <v>2010</v>
      </c>
      <c r="D2" s="10" t="s">
        <v>9</v>
      </c>
      <c r="E2" s="10">
        <v>2014</v>
      </c>
      <c r="F2" s="10">
        <v>2015</v>
      </c>
      <c r="G2" s="10">
        <v>2017</v>
      </c>
      <c r="H2" s="10">
        <v>2022</v>
      </c>
    </row>
    <row r="3" spans="1:8" ht="99.75" x14ac:dyDescent="0.25">
      <c r="A3" s="12" t="s">
        <v>0</v>
      </c>
      <c r="B3" s="76" t="s">
        <v>278</v>
      </c>
      <c r="C3" s="76" t="s">
        <v>279</v>
      </c>
      <c r="D3" s="76" t="s">
        <v>10</v>
      </c>
      <c r="E3" s="76" t="s">
        <v>281</v>
      </c>
      <c r="F3" s="76" t="s">
        <v>11</v>
      </c>
      <c r="G3" s="76" t="s">
        <v>12</v>
      </c>
      <c r="H3" s="76" t="s">
        <v>33</v>
      </c>
    </row>
    <row r="4" spans="1:8" s="9" customFormat="1" x14ac:dyDescent="0.25">
      <c r="A4" s="13" t="s">
        <v>4</v>
      </c>
      <c r="B4" s="77" t="s">
        <v>2</v>
      </c>
      <c r="C4" s="77" t="s">
        <v>2</v>
      </c>
      <c r="D4" s="77" t="s">
        <v>2</v>
      </c>
      <c r="E4" s="77" t="s">
        <v>2</v>
      </c>
      <c r="F4" s="77" t="s">
        <v>2</v>
      </c>
      <c r="G4" s="77" t="s">
        <v>2</v>
      </c>
      <c r="H4" s="77" t="s">
        <v>2</v>
      </c>
    </row>
    <row r="5" spans="1:8" ht="156.75" x14ac:dyDescent="0.25">
      <c r="A5" s="12" t="s">
        <v>1</v>
      </c>
      <c r="B5" s="76" t="s">
        <v>277</v>
      </c>
      <c r="C5" s="76" t="s">
        <v>18</v>
      </c>
      <c r="D5" s="76" t="s">
        <v>284</v>
      </c>
      <c r="E5" s="76" t="s">
        <v>280</v>
      </c>
      <c r="F5" s="76" t="s">
        <v>282</v>
      </c>
      <c r="G5" s="76" t="s">
        <v>283</v>
      </c>
      <c r="H5" s="78" t="s">
        <v>34</v>
      </c>
    </row>
    <row r="6" spans="1:8" ht="202.5" customHeight="1" x14ac:dyDescent="0.25">
      <c r="A6" s="12" t="s">
        <v>7</v>
      </c>
      <c r="B6" s="76" t="s">
        <v>285</v>
      </c>
      <c r="C6" s="3" t="s">
        <v>17</v>
      </c>
      <c r="D6" s="76" t="s">
        <v>21</v>
      </c>
      <c r="E6" s="76" t="s">
        <v>6</v>
      </c>
      <c r="F6" s="76"/>
      <c r="G6" s="76" t="s">
        <v>5</v>
      </c>
      <c r="H6" s="76" t="s">
        <v>35</v>
      </c>
    </row>
    <row r="7" spans="1:8" s="9" customFormat="1" ht="158.25" x14ac:dyDescent="0.25">
      <c r="A7" s="13" t="s">
        <v>24</v>
      </c>
      <c r="B7" s="8" t="s">
        <v>15</v>
      </c>
      <c r="C7" s="8" t="s">
        <v>16</v>
      </c>
      <c r="D7" s="77" t="s">
        <v>286</v>
      </c>
      <c r="E7" s="77" t="s">
        <v>287</v>
      </c>
      <c r="F7" s="77" t="s">
        <v>288</v>
      </c>
      <c r="G7" s="77" t="s">
        <v>289</v>
      </c>
      <c r="H7" s="77" t="s">
        <v>290</v>
      </c>
    </row>
    <row r="8" spans="1:8" ht="299.25" x14ac:dyDescent="0.25">
      <c r="A8" s="12" t="s">
        <v>13</v>
      </c>
      <c r="B8" s="76"/>
      <c r="C8" s="76" t="s">
        <v>291</v>
      </c>
      <c r="D8" s="76" t="s">
        <v>292</v>
      </c>
      <c r="E8" s="76" t="s">
        <v>293</v>
      </c>
      <c r="F8" s="76" t="s">
        <v>294</v>
      </c>
      <c r="G8" s="76" t="s">
        <v>295</v>
      </c>
      <c r="H8" s="76" t="s">
        <v>296</v>
      </c>
    </row>
    <row r="9" spans="1:8" ht="409.5" x14ac:dyDescent="0.25">
      <c r="A9" s="12" t="s">
        <v>26</v>
      </c>
      <c r="B9" s="76"/>
      <c r="C9" s="76" t="s">
        <v>291</v>
      </c>
      <c r="D9" s="76" t="s">
        <v>297</v>
      </c>
      <c r="E9" s="76"/>
      <c r="F9" s="76"/>
      <c r="G9" s="76"/>
      <c r="H9" s="76" t="s">
        <v>298</v>
      </c>
    </row>
    <row r="10" spans="1:8" s="7" customFormat="1" ht="409.5" x14ac:dyDescent="0.25">
      <c r="A10" s="14"/>
      <c r="B10" s="6"/>
      <c r="C10" s="6"/>
      <c r="D10" s="76" t="s">
        <v>299</v>
      </c>
      <c r="E10" s="79"/>
      <c r="F10" s="79"/>
      <c r="G10" s="79"/>
      <c r="H10" s="79" t="s">
        <v>300</v>
      </c>
    </row>
    <row r="11" spans="1:8" s="7" customFormat="1" ht="409.5" x14ac:dyDescent="0.25">
      <c r="A11" s="14"/>
      <c r="B11" s="6"/>
      <c r="C11" s="6"/>
      <c r="D11" s="76"/>
      <c r="E11" s="79"/>
      <c r="F11" s="79"/>
      <c r="G11" s="79"/>
      <c r="H11" s="79" t="s">
        <v>301</v>
      </c>
    </row>
    <row r="12" spans="1:8" ht="409.6" x14ac:dyDescent="0.25">
      <c r="A12" s="12" t="s">
        <v>25</v>
      </c>
      <c r="B12" s="76" t="s">
        <v>302</v>
      </c>
      <c r="C12" s="76"/>
      <c r="D12" s="76" t="s">
        <v>303</v>
      </c>
      <c r="E12" s="76" t="s">
        <v>304</v>
      </c>
      <c r="F12" s="76"/>
      <c r="G12" s="76" t="s">
        <v>305</v>
      </c>
      <c r="H12" s="80" t="s">
        <v>306</v>
      </c>
    </row>
    <row r="13" spans="1:8" ht="409.5" x14ac:dyDescent="0.25">
      <c r="A13" s="74"/>
      <c r="B13" s="76"/>
      <c r="C13" s="76"/>
      <c r="D13" s="76" t="s">
        <v>307</v>
      </c>
      <c r="E13" s="76"/>
      <c r="F13" s="76"/>
      <c r="G13" s="76" t="s">
        <v>308</v>
      </c>
      <c r="H13" s="81"/>
    </row>
    <row r="14" spans="1:8" ht="409.5" x14ac:dyDescent="0.25">
      <c r="A14" s="12"/>
      <c r="B14" s="76"/>
      <c r="C14" s="76"/>
      <c r="D14" s="76"/>
      <c r="E14" s="76"/>
      <c r="F14" s="76"/>
      <c r="G14" s="76" t="s">
        <v>309</v>
      </c>
      <c r="H14" s="81"/>
    </row>
    <row r="15" spans="1:8" ht="409.5" x14ac:dyDescent="0.25">
      <c r="A15" s="12" t="s">
        <v>27</v>
      </c>
      <c r="B15" s="76" t="s">
        <v>310</v>
      </c>
      <c r="C15" s="76"/>
      <c r="D15" s="76" t="s">
        <v>311</v>
      </c>
      <c r="E15" s="76"/>
      <c r="F15" s="76" t="s">
        <v>294</v>
      </c>
      <c r="G15" s="76" t="s">
        <v>28</v>
      </c>
      <c r="H15" s="81"/>
    </row>
    <row r="16" spans="1:8" ht="409.5" x14ac:dyDescent="0.25">
      <c r="A16" s="74" t="s">
        <v>29</v>
      </c>
      <c r="B16" s="76" t="s">
        <v>312</v>
      </c>
      <c r="C16" s="76"/>
      <c r="D16" s="76" t="s">
        <v>313</v>
      </c>
      <c r="E16" s="76"/>
      <c r="F16" s="76"/>
      <c r="G16" s="76" t="s">
        <v>314</v>
      </c>
      <c r="H16" s="81"/>
    </row>
    <row r="17" spans="1:8" ht="409.5" x14ac:dyDescent="0.25">
      <c r="A17" s="74" t="s">
        <v>30</v>
      </c>
      <c r="B17" s="76"/>
      <c r="C17" s="76"/>
      <c r="D17" s="76" t="s">
        <v>315</v>
      </c>
      <c r="E17" s="76"/>
      <c r="F17" s="76"/>
      <c r="G17" s="76"/>
      <c r="H17" s="81"/>
    </row>
    <row r="18" spans="1:8" ht="157.5" x14ac:dyDescent="0.25">
      <c r="A18" s="74" t="s">
        <v>31</v>
      </c>
      <c r="B18" s="76"/>
      <c r="C18" s="76"/>
      <c r="D18" s="76" t="s">
        <v>32</v>
      </c>
      <c r="E18" s="76"/>
      <c r="F18" s="76"/>
      <c r="G18" s="76"/>
      <c r="H18" s="80" t="s">
        <v>316</v>
      </c>
    </row>
    <row r="19" spans="1:8" s="9" customFormat="1" ht="409.5" x14ac:dyDescent="0.25">
      <c r="A19" s="82" t="s">
        <v>14</v>
      </c>
      <c r="B19" s="77" t="s">
        <v>8</v>
      </c>
      <c r="C19" s="77"/>
      <c r="D19" s="77" t="s">
        <v>19</v>
      </c>
      <c r="E19" s="77" t="s">
        <v>317</v>
      </c>
      <c r="F19" s="77" t="s">
        <v>318</v>
      </c>
      <c r="G19" s="77" t="s">
        <v>319</v>
      </c>
      <c r="H19" s="77" t="s">
        <v>320</v>
      </c>
    </row>
    <row r="20" spans="1:8" ht="409.6" x14ac:dyDescent="0.25">
      <c r="A20" s="83" t="s">
        <v>23</v>
      </c>
      <c r="B20" s="84"/>
      <c r="C20" s="84"/>
      <c r="D20" s="84" t="s">
        <v>20</v>
      </c>
      <c r="E20" s="84"/>
      <c r="F20" s="76"/>
      <c r="G20" s="76"/>
      <c r="H20" s="80" t="s">
        <v>321</v>
      </c>
    </row>
    <row r="21" spans="1:8" x14ac:dyDescent="0.25">
      <c r="D21" s="5"/>
      <c r="E21" s="5"/>
    </row>
    <row r="22" spans="1:8" x14ac:dyDescent="0.25">
      <c r="D22" s="5"/>
      <c r="E22" s="5"/>
    </row>
    <row r="23" spans="1:8" x14ac:dyDescent="0.25">
      <c r="D23" s="5"/>
      <c r="E23" s="5"/>
    </row>
    <row r="24" spans="1:8" x14ac:dyDescent="0.25">
      <c r="D24" s="5"/>
      <c r="E24" s="5"/>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17"/>
  <sheetViews>
    <sheetView workbookViewId="0">
      <selection activeCell="E4" sqref="E4"/>
    </sheetView>
  </sheetViews>
  <sheetFormatPr defaultColWidth="46.28515625" defaultRowHeight="15" x14ac:dyDescent="0.25"/>
  <cols>
    <col min="1" max="1" width="7.5703125" customWidth="1"/>
    <col min="2" max="2" width="15.42578125" customWidth="1"/>
    <col min="3" max="3" width="41.85546875" customWidth="1"/>
    <col min="4" max="4" width="37.85546875" customWidth="1"/>
  </cols>
  <sheetData>
    <row r="1" spans="1:4" x14ac:dyDescent="0.25">
      <c r="B1" s="49" t="s">
        <v>354</v>
      </c>
    </row>
    <row r="2" spans="1:4" ht="15.75" thickBot="1" x14ac:dyDescent="0.3">
      <c r="B2" s="49"/>
    </row>
    <row r="3" spans="1:4" ht="15.75" thickBot="1" x14ac:dyDescent="0.3">
      <c r="A3" s="87" t="s">
        <v>3</v>
      </c>
      <c r="B3" s="88" t="s">
        <v>325</v>
      </c>
      <c r="C3" s="88" t="s">
        <v>326</v>
      </c>
      <c r="D3" s="88" t="s">
        <v>327</v>
      </c>
    </row>
    <row r="4" spans="1:4" x14ac:dyDescent="0.25">
      <c r="A4" s="122">
        <v>2008</v>
      </c>
      <c r="B4" s="122" t="s">
        <v>328</v>
      </c>
      <c r="C4" s="122" t="s">
        <v>329</v>
      </c>
      <c r="D4" s="89" t="s">
        <v>330</v>
      </c>
    </row>
    <row r="5" spans="1:4" ht="77.099999999999994" customHeight="1" thickBot="1" x14ac:dyDescent="0.3">
      <c r="A5" s="123"/>
      <c r="B5" s="123"/>
      <c r="C5" s="123"/>
      <c r="D5" s="90" t="s">
        <v>331</v>
      </c>
    </row>
    <row r="6" spans="1:4" x14ac:dyDescent="0.25">
      <c r="A6" s="122">
        <v>2010</v>
      </c>
      <c r="B6" s="124" t="s">
        <v>332</v>
      </c>
      <c r="C6" s="122" t="s">
        <v>333</v>
      </c>
      <c r="D6" s="89" t="s">
        <v>334</v>
      </c>
    </row>
    <row r="7" spans="1:4" ht="76.5" customHeight="1" thickBot="1" x14ac:dyDescent="0.3">
      <c r="A7" s="123"/>
      <c r="B7" s="125"/>
      <c r="C7" s="123"/>
      <c r="D7" s="90" t="s">
        <v>331</v>
      </c>
    </row>
    <row r="8" spans="1:4" ht="30" x14ac:dyDescent="0.25">
      <c r="A8" s="122">
        <v>2011</v>
      </c>
      <c r="B8" s="124" t="s">
        <v>335</v>
      </c>
      <c r="C8" s="122" t="s">
        <v>336</v>
      </c>
      <c r="D8" s="89" t="s">
        <v>337</v>
      </c>
    </row>
    <row r="9" spans="1:4" ht="165.75" thickBot="1" x14ac:dyDescent="0.3">
      <c r="A9" s="123"/>
      <c r="B9" s="125"/>
      <c r="C9" s="123"/>
      <c r="D9" s="92" t="s">
        <v>338</v>
      </c>
    </row>
    <row r="10" spans="1:4" x14ac:dyDescent="0.25">
      <c r="A10" s="122">
        <v>2014</v>
      </c>
      <c r="B10" s="124" t="s">
        <v>339</v>
      </c>
      <c r="C10" s="122" t="s">
        <v>340</v>
      </c>
      <c r="D10" s="89" t="s">
        <v>341</v>
      </c>
    </row>
    <row r="11" spans="1:4" ht="30.75" thickBot="1" x14ac:dyDescent="0.3">
      <c r="A11" s="123"/>
      <c r="B11" s="125"/>
      <c r="C11" s="123"/>
      <c r="D11" s="90" t="s">
        <v>331</v>
      </c>
    </row>
    <row r="12" spans="1:4" x14ac:dyDescent="0.25">
      <c r="A12" s="122">
        <v>2015</v>
      </c>
      <c r="B12" s="124" t="s">
        <v>342</v>
      </c>
      <c r="C12" s="122" t="s">
        <v>343</v>
      </c>
      <c r="D12" s="89" t="s">
        <v>344</v>
      </c>
    </row>
    <row r="13" spans="1:4" ht="30.75" thickBot="1" x14ac:dyDescent="0.3">
      <c r="A13" s="123"/>
      <c r="B13" s="125"/>
      <c r="C13" s="123"/>
      <c r="D13" s="90" t="s">
        <v>345</v>
      </c>
    </row>
    <row r="14" spans="1:4" x14ac:dyDescent="0.25">
      <c r="A14" s="122">
        <v>2017</v>
      </c>
      <c r="B14" s="124" t="s">
        <v>346</v>
      </c>
      <c r="C14" s="122" t="s">
        <v>347</v>
      </c>
      <c r="D14" s="89" t="s">
        <v>348</v>
      </c>
    </row>
    <row r="15" spans="1:4" ht="60.75" thickBot="1" x14ac:dyDescent="0.3">
      <c r="A15" s="123"/>
      <c r="B15" s="125"/>
      <c r="C15" s="123"/>
      <c r="D15" s="90" t="s">
        <v>349</v>
      </c>
    </row>
    <row r="16" spans="1:4" ht="30" x14ac:dyDescent="0.25">
      <c r="A16" s="122">
        <v>2022</v>
      </c>
      <c r="B16" s="91" t="s">
        <v>350</v>
      </c>
      <c r="C16" s="122" t="s">
        <v>352</v>
      </c>
      <c r="D16" s="122" t="s">
        <v>353</v>
      </c>
    </row>
    <row r="17" spans="1:4" ht="45.95" customHeight="1" thickBot="1" x14ac:dyDescent="0.3">
      <c r="A17" s="123"/>
      <c r="B17" s="92" t="s">
        <v>351</v>
      </c>
      <c r="C17" s="123"/>
      <c r="D17" s="123"/>
    </row>
  </sheetData>
  <mergeCells count="21">
    <mergeCell ref="A4:A5"/>
    <mergeCell ref="B4:B5"/>
    <mergeCell ref="C4:C5"/>
    <mergeCell ref="A6:A7"/>
    <mergeCell ref="B6:B7"/>
    <mergeCell ref="C6:C7"/>
    <mergeCell ref="A8:A9"/>
    <mergeCell ref="B8:B9"/>
    <mergeCell ref="C8:C9"/>
    <mergeCell ref="A10:A11"/>
    <mergeCell ref="B10:B11"/>
    <mergeCell ref="C10:C11"/>
    <mergeCell ref="A16:A17"/>
    <mergeCell ref="C16:C17"/>
    <mergeCell ref="D16:D17"/>
    <mergeCell ref="A12:A13"/>
    <mergeCell ref="B12:B13"/>
    <mergeCell ref="C12:C13"/>
    <mergeCell ref="A14:A15"/>
    <mergeCell ref="B14:B15"/>
    <mergeCell ref="C14:C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4"/>
  <sheetViews>
    <sheetView zoomScale="90" zoomScaleNormal="90" workbookViewId="0">
      <selection sqref="A1:IV1"/>
    </sheetView>
  </sheetViews>
  <sheetFormatPr defaultRowHeight="15" x14ac:dyDescent="0.25"/>
  <cols>
    <col min="1" max="1" width="38.85546875" customWidth="1"/>
    <col min="2" max="2" width="15.85546875" bestFit="1" customWidth="1"/>
    <col min="3" max="3" width="13.85546875" bestFit="1" customWidth="1"/>
    <col min="4" max="4" width="16" customWidth="1"/>
    <col min="5" max="5" width="17.85546875" customWidth="1"/>
    <col min="6" max="6" width="16.5703125" customWidth="1"/>
    <col min="7" max="7" width="16.140625" customWidth="1"/>
    <col min="8" max="8" width="15.140625" customWidth="1"/>
  </cols>
  <sheetData>
    <row r="1" spans="1:8" x14ac:dyDescent="0.25">
      <c r="A1" s="49" t="s">
        <v>324</v>
      </c>
    </row>
    <row r="2" spans="1:8" x14ac:dyDescent="0.25">
      <c r="B2" s="15" t="s">
        <v>36</v>
      </c>
      <c r="C2" t="s">
        <v>36</v>
      </c>
    </row>
    <row r="3" spans="1:8" x14ac:dyDescent="0.25">
      <c r="A3" s="128" t="s">
        <v>37</v>
      </c>
      <c r="B3" s="126" t="s">
        <v>48</v>
      </c>
      <c r="C3" s="130" t="s">
        <v>47</v>
      </c>
      <c r="D3" s="132" t="s">
        <v>49</v>
      </c>
      <c r="E3" s="132"/>
      <c r="F3" s="132"/>
      <c r="G3" s="132"/>
      <c r="H3" s="133"/>
    </row>
    <row r="4" spans="1:8" ht="29.1" customHeight="1" x14ac:dyDescent="0.25">
      <c r="A4" s="129"/>
      <c r="B4" s="127"/>
      <c r="C4" s="131"/>
      <c r="D4" s="16" t="s">
        <v>42</v>
      </c>
      <c r="E4" s="16" t="s">
        <v>43</v>
      </c>
      <c r="F4" s="16" t="s">
        <v>44</v>
      </c>
      <c r="G4" s="16" t="s">
        <v>45</v>
      </c>
      <c r="H4" s="17" t="s">
        <v>46</v>
      </c>
    </row>
    <row r="5" spans="1:8" ht="30" x14ac:dyDescent="0.25">
      <c r="A5" s="18" t="s">
        <v>38</v>
      </c>
      <c r="B5" s="19">
        <f>C5*33.33333333</f>
        <v>4879467093.5120535</v>
      </c>
      <c r="C5" s="20">
        <f t="shared" ref="C5:C10" si="0">SUM(D5:H5)</f>
        <v>146384012.81999999</v>
      </c>
      <c r="D5" s="21">
        <v>14053381.630000001</v>
      </c>
      <c r="E5" s="21">
        <v>4740173.5999999996</v>
      </c>
      <c r="F5" s="22">
        <v>81176628.530000001</v>
      </c>
      <c r="G5" s="21">
        <v>28729255.66</v>
      </c>
      <c r="H5" s="23">
        <v>17684573.399999999</v>
      </c>
    </row>
    <row r="6" spans="1:8" ht="30" x14ac:dyDescent="0.25">
      <c r="A6" s="24" t="s">
        <v>39</v>
      </c>
      <c r="B6" s="25">
        <f>C6*33.33333333</f>
        <v>1103849699.8896151</v>
      </c>
      <c r="C6" s="26">
        <f t="shared" si="0"/>
        <v>33115491</v>
      </c>
      <c r="D6" s="27">
        <v>9485838</v>
      </c>
      <c r="E6" s="28">
        <v>0</v>
      </c>
      <c r="F6" s="29">
        <v>20380035</v>
      </c>
      <c r="G6" s="27">
        <v>2123058</v>
      </c>
      <c r="H6" s="30">
        <v>1126560</v>
      </c>
    </row>
    <row r="7" spans="1:8" ht="30" x14ac:dyDescent="0.25">
      <c r="A7" s="31" t="s">
        <v>40</v>
      </c>
      <c r="B7" s="25">
        <f>C7*20</f>
        <v>413058160</v>
      </c>
      <c r="C7" s="26">
        <f t="shared" si="0"/>
        <v>20652908</v>
      </c>
      <c r="D7" s="27">
        <v>20652908</v>
      </c>
      <c r="E7" s="28">
        <v>0</v>
      </c>
      <c r="F7" s="29"/>
      <c r="G7" s="27"/>
      <c r="H7" s="30"/>
    </row>
    <row r="8" spans="1:8" ht="30" x14ac:dyDescent="0.25">
      <c r="A8" s="24" t="s">
        <v>41</v>
      </c>
      <c r="B8" s="25">
        <f>C8*100</f>
        <v>263765691108</v>
      </c>
      <c r="C8" s="26">
        <f t="shared" si="0"/>
        <v>2637656911.0799999</v>
      </c>
      <c r="D8" s="27">
        <v>348105212.07999998</v>
      </c>
      <c r="E8" s="27">
        <v>139236532.06</v>
      </c>
      <c r="F8" s="29">
        <v>1118550501.3</v>
      </c>
      <c r="G8" s="27">
        <v>629971123.63</v>
      </c>
      <c r="H8" s="30">
        <v>401793542.00999999</v>
      </c>
    </row>
    <row r="9" spans="1:8" ht="45" x14ac:dyDescent="0.25">
      <c r="A9" s="32" t="s">
        <v>50</v>
      </c>
      <c r="B9" s="33">
        <f>C9*7.692307692</f>
        <v>64283196.689736366</v>
      </c>
      <c r="C9" s="34">
        <f t="shared" si="0"/>
        <v>8356815.5700000003</v>
      </c>
      <c r="D9" s="35">
        <v>0</v>
      </c>
      <c r="E9" s="35">
        <v>0</v>
      </c>
      <c r="F9" s="36">
        <v>2969555.19</v>
      </c>
      <c r="G9" s="37">
        <v>2969555.19</v>
      </c>
      <c r="H9" s="38">
        <v>2417705.19</v>
      </c>
    </row>
    <row r="10" spans="1:8" x14ac:dyDescent="0.25">
      <c r="A10" s="39" t="s">
        <v>51</v>
      </c>
      <c r="B10" s="33">
        <f>SUM(B5:B9)</f>
        <v>270226349258.0914</v>
      </c>
      <c r="C10" s="34">
        <f t="shared" si="0"/>
        <v>2846166138.3499999</v>
      </c>
      <c r="D10" s="40">
        <f>SUM(D5:D9)</f>
        <v>392297339.70999998</v>
      </c>
      <c r="E10" s="40">
        <f>SUM(E5:E9)</f>
        <v>143976705.66</v>
      </c>
      <c r="F10" s="41">
        <v>1223076719.9000001</v>
      </c>
      <c r="G10" s="40">
        <f>SUM(G5:G9)</f>
        <v>663792992.48000002</v>
      </c>
      <c r="H10" s="42">
        <f>SUM(H5:H9)</f>
        <v>423022380.59999996</v>
      </c>
    </row>
    <row r="11" spans="1:8" x14ac:dyDescent="0.25">
      <c r="A11" s="50" t="s">
        <v>52</v>
      </c>
      <c r="B11" s="43">
        <f>B10/137</f>
        <v>1972455104.0736599</v>
      </c>
      <c r="C11" s="44">
        <f>C10/137</f>
        <v>20774935.316423357</v>
      </c>
      <c r="D11" s="45">
        <f>C11/B11</f>
        <v>1.0532526328998528E-2</v>
      </c>
      <c r="E11" s="46" t="s">
        <v>55</v>
      </c>
    </row>
    <row r="13" spans="1:8" x14ac:dyDescent="0.25">
      <c r="A13" t="s">
        <v>53</v>
      </c>
      <c r="B13" s="47"/>
    </row>
    <row r="14" spans="1:8" x14ac:dyDescent="0.25">
      <c r="A14" s="51" t="s">
        <v>54</v>
      </c>
      <c r="B14" s="47"/>
    </row>
  </sheetData>
  <mergeCells count="4">
    <mergeCell ref="B3:B4"/>
    <mergeCell ref="A3:A4"/>
    <mergeCell ref="C3:C4"/>
    <mergeCell ref="D3:H3"/>
  </mergeCells>
  <hyperlinks>
    <hyperlink ref="A14" r:id="rId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E15"/>
  <sheetViews>
    <sheetView zoomScale="90" zoomScaleNormal="90" workbookViewId="0">
      <pane xSplit="2" ySplit="4" topLeftCell="C17" activePane="bottomRight" state="frozen"/>
      <selection pane="topRight" activeCell="C1" sqref="C1"/>
      <selection pane="bottomLeft" activeCell="A9" sqref="A9"/>
      <selection pane="bottomRight" activeCell="B32" sqref="B32"/>
    </sheetView>
  </sheetViews>
  <sheetFormatPr defaultColWidth="8.7109375" defaultRowHeight="15" x14ac:dyDescent="0.25"/>
  <cols>
    <col min="1" max="1" width="8.28515625" style="52" customWidth="1"/>
    <col min="2" max="2" width="31.28515625" style="52" customWidth="1"/>
    <col min="3" max="160" width="8.7109375" style="52"/>
    <col min="161" max="163" width="9" style="52" bestFit="1" customWidth="1"/>
    <col min="164" max="185" width="8.7109375" style="52"/>
    <col min="186" max="187" width="9" style="52" bestFit="1" customWidth="1"/>
    <col min="188" max="16384" width="8.7109375" style="52"/>
  </cols>
  <sheetData>
    <row r="1" spans="1:187" x14ac:dyDescent="0.25">
      <c r="A1" s="58"/>
      <c r="B1" s="54" t="s">
        <v>375</v>
      </c>
    </row>
    <row r="2" spans="1:187" x14ac:dyDescent="0.25">
      <c r="B2" s="52" t="s">
        <v>355</v>
      </c>
    </row>
    <row r="3" spans="1:187" ht="6" customHeight="1" x14ac:dyDescent="0.25">
      <c r="AZ3" s="53">
        <f t="shared" ref="AZ3:BF3" si="0">AZ5-AY5</f>
        <v>9637</v>
      </c>
      <c r="BA3" s="53">
        <f t="shared" si="0"/>
        <v>-2673</v>
      </c>
      <c r="BB3" s="53">
        <f t="shared" si="0"/>
        <v>5796</v>
      </c>
      <c r="BC3" s="53">
        <f t="shared" si="0"/>
        <v>8771</v>
      </c>
      <c r="BD3" s="53">
        <f t="shared" si="0"/>
        <v>3856</v>
      </c>
      <c r="BE3" s="53">
        <f t="shared" si="0"/>
        <v>8934</v>
      </c>
      <c r="BF3" s="53">
        <f t="shared" si="0"/>
        <v>5863</v>
      </c>
      <c r="BG3" s="53">
        <f>BG5-BF5</f>
        <v>19745</v>
      </c>
      <c r="BH3" s="53">
        <f t="shared" ref="BH3:BN3" si="1">BH5-BG5</f>
        <v>12809</v>
      </c>
      <c r="BI3" s="53">
        <f t="shared" si="1"/>
        <v>8822</v>
      </c>
      <c r="BJ3" s="53">
        <f t="shared" si="1"/>
        <v>3091</v>
      </c>
      <c r="BK3" s="53">
        <f t="shared" si="1"/>
        <v>5350</v>
      </c>
      <c r="BL3" s="53">
        <f t="shared" si="1"/>
        <v>-2220</v>
      </c>
      <c r="BM3" s="53">
        <f t="shared" si="1"/>
        <v>6783</v>
      </c>
      <c r="BN3" s="53">
        <f t="shared" si="1"/>
        <v>4863</v>
      </c>
    </row>
    <row r="4" spans="1:187" ht="7.5" customHeight="1" x14ac:dyDescent="0.25">
      <c r="A4" s="54" t="s">
        <v>56</v>
      </c>
      <c r="B4" s="54" t="s">
        <v>57</v>
      </c>
      <c r="C4" s="54" t="s">
        <v>58</v>
      </c>
      <c r="D4" s="54" t="s">
        <v>59</v>
      </c>
      <c r="E4" s="54" t="s">
        <v>60</v>
      </c>
      <c r="F4" s="54" t="s">
        <v>61</v>
      </c>
      <c r="G4" s="54" t="s">
        <v>62</v>
      </c>
      <c r="H4" s="54" t="s">
        <v>63</v>
      </c>
      <c r="I4" s="54" t="s">
        <v>64</v>
      </c>
      <c r="J4" s="54" t="s">
        <v>65</v>
      </c>
      <c r="K4" s="54" t="s">
        <v>66</v>
      </c>
      <c r="L4" s="54" t="s">
        <v>67</v>
      </c>
      <c r="M4" s="54" t="s">
        <v>68</v>
      </c>
      <c r="N4" s="54" t="s">
        <v>69</v>
      </c>
      <c r="O4" s="54" t="s">
        <v>70</v>
      </c>
      <c r="P4" s="54" t="s">
        <v>71</v>
      </c>
      <c r="Q4" s="54" t="s">
        <v>72</v>
      </c>
      <c r="R4" s="54" t="s">
        <v>73</v>
      </c>
      <c r="S4" s="54" t="s">
        <v>74</v>
      </c>
      <c r="T4" s="54" t="s">
        <v>75</v>
      </c>
      <c r="U4" s="54" t="s">
        <v>76</v>
      </c>
      <c r="V4" s="54" t="s">
        <v>77</v>
      </c>
      <c r="W4" s="54" t="s">
        <v>78</v>
      </c>
      <c r="X4" s="54" t="s">
        <v>79</v>
      </c>
      <c r="Y4" s="54" t="s">
        <v>80</v>
      </c>
      <c r="Z4" s="54" t="s">
        <v>81</v>
      </c>
      <c r="AA4" s="54" t="s">
        <v>82</v>
      </c>
      <c r="AB4" s="54" t="s">
        <v>83</v>
      </c>
      <c r="AC4" s="54" t="s">
        <v>84</v>
      </c>
      <c r="AD4" s="54" t="s">
        <v>85</v>
      </c>
      <c r="AE4" s="54" t="s">
        <v>86</v>
      </c>
      <c r="AF4" s="54" t="s">
        <v>87</v>
      </c>
      <c r="AG4" s="54" t="s">
        <v>88</v>
      </c>
      <c r="AH4" s="54" t="s">
        <v>89</v>
      </c>
      <c r="AI4" s="54" t="s">
        <v>90</v>
      </c>
      <c r="AJ4" s="54" t="s">
        <v>91</v>
      </c>
      <c r="AK4" s="54" t="s">
        <v>92</v>
      </c>
      <c r="AL4" s="54" t="s">
        <v>93</v>
      </c>
      <c r="AM4" s="54" t="s">
        <v>94</v>
      </c>
      <c r="AN4" s="54" t="s">
        <v>95</v>
      </c>
      <c r="AO4" s="54" t="s">
        <v>96</v>
      </c>
      <c r="AP4" s="54" t="s">
        <v>97</v>
      </c>
      <c r="AQ4" s="54" t="s">
        <v>98</v>
      </c>
      <c r="AR4" s="54" t="s">
        <v>99</v>
      </c>
      <c r="AS4" s="54" t="s">
        <v>100</v>
      </c>
      <c r="AT4" s="54" t="s">
        <v>101</v>
      </c>
      <c r="AU4" s="54" t="s">
        <v>102</v>
      </c>
      <c r="AV4" s="54" t="s">
        <v>103</v>
      </c>
      <c r="AW4" s="54" t="s">
        <v>104</v>
      </c>
      <c r="AX4" s="54" t="s">
        <v>105</v>
      </c>
      <c r="AY4" s="54" t="s">
        <v>106</v>
      </c>
      <c r="AZ4" s="54" t="s">
        <v>107</v>
      </c>
      <c r="BA4" s="54" t="s">
        <v>108</v>
      </c>
      <c r="BB4" s="54" t="s">
        <v>109</v>
      </c>
      <c r="BC4" s="54" t="s">
        <v>110</v>
      </c>
      <c r="BD4" s="54" t="s">
        <v>111</v>
      </c>
      <c r="BE4" s="54" t="s">
        <v>112</v>
      </c>
      <c r="BF4" s="54" t="s">
        <v>113</v>
      </c>
      <c r="BG4" s="54" t="s">
        <v>114</v>
      </c>
      <c r="BH4" s="54" t="s">
        <v>115</v>
      </c>
      <c r="BI4" s="54" t="s">
        <v>116</v>
      </c>
      <c r="BJ4" s="54" t="s">
        <v>117</v>
      </c>
      <c r="BK4" s="54" t="s">
        <v>118</v>
      </c>
      <c r="BL4" s="54" t="s">
        <v>119</v>
      </c>
      <c r="BM4" s="54" t="s">
        <v>120</v>
      </c>
      <c r="BN4" s="54" t="s">
        <v>121</v>
      </c>
      <c r="BO4" s="54" t="s">
        <v>122</v>
      </c>
      <c r="BP4" s="54" t="s">
        <v>123</v>
      </c>
      <c r="BQ4" s="54" t="s">
        <v>124</v>
      </c>
      <c r="BR4" s="54" t="s">
        <v>125</v>
      </c>
      <c r="BS4" s="54" t="s">
        <v>126</v>
      </c>
      <c r="BT4" s="54" t="s">
        <v>127</v>
      </c>
      <c r="BU4" s="54" t="s">
        <v>128</v>
      </c>
      <c r="BV4" s="54" t="s">
        <v>129</v>
      </c>
      <c r="BW4" s="54" t="s">
        <v>130</v>
      </c>
      <c r="BX4" s="54" t="s">
        <v>131</v>
      </c>
      <c r="BY4" s="54" t="s">
        <v>132</v>
      </c>
      <c r="BZ4" s="54" t="s">
        <v>133</v>
      </c>
      <c r="CA4" s="54" t="s">
        <v>134</v>
      </c>
      <c r="CB4" s="54" t="s">
        <v>135</v>
      </c>
      <c r="CC4" s="54" t="s">
        <v>136</v>
      </c>
      <c r="CD4" s="54" t="s">
        <v>137</v>
      </c>
      <c r="CE4" s="54" t="s">
        <v>138</v>
      </c>
      <c r="CF4" s="54" t="s">
        <v>139</v>
      </c>
      <c r="CG4" s="54" t="s">
        <v>140</v>
      </c>
      <c r="CH4" s="54" t="s">
        <v>141</v>
      </c>
      <c r="CI4" s="54" t="s">
        <v>142</v>
      </c>
      <c r="CJ4" s="54" t="s">
        <v>143</v>
      </c>
      <c r="CK4" s="54" t="s">
        <v>144</v>
      </c>
      <c r="CL4" s="54" t="s">
        <v>145</v>
      </c>
      <c r="CM4" s="54" t="s">
        <v>146</v>
      </c>
      <c r="CN4" s="54" t="s">
        <v>147</v>
      </c>
      <c r="CO4" s="54" t="s">
        <v>148</v>
      </c>
      <c r="CP4" s="54" t="s">
        <v>149</v>
      </c>
      <c r="CQ4" s="54" t="s">
        <v>150</v>
      </c>
      <c r="CR4" s="54" t="s">
        <v>151</v>
      </c>
      <c r="CS4" s="54" t="s">
        <v>152</v>
      </c>
      <c r="CT4" s="54" t="s">
        <v>153</v>
      </c>
      <c r="CU4" s="54" t="s">
        <v>154</v>
      </c>
      <c r="CV4" s="54" t="s">
        <v>155</v>
      </c>
      <c r="CW4" s="54" t="s">
        <v>156</v>
      </c>
      <c r="CX4" s="54" t="s">
        <v>157</v>
      </c>
      <c r="CY4" s="54" t="s">
        <v>158</v>
      </c>
      <c r="CZ4" s="54" t="s">
        <v>159</v>
      </c>
      <c r="DA4" s="54" t="s">
        <v>160</v>
      </c>
      <c r="DB4" s="54" t="s">
        <v>161</v>
      </c>
      <c r="DC4" s="54" t="s">
        <v>162</v>
      </c>
      <c r="DD4" s="54" t="s">
        <v>163</v>
      </c>
      <c r="DE4" s="54" t="s">
        <v>164</v>
      </c>
      <c r="DF4" s="54" t="s">
        <v>165</v>
      </c>
      <c r="DG4" s="54" t="s">
        <v>166</v>
      </c>
      <c r="DH4" s="54" t="s">
        <v>167</v>
      </c>
      <c r="DI4" s="54" t="s">
        <v>168</v>
      </c>
      <c r="DJ4" s="54" t="s">
        <v>169</v>
      </c>
      <c r="DK4" s="54" t="s">
        <v>170</v>
      </c>
      <c r="DL4" s="54" t="s">
        <v>171</v>
      </c>
      <c r="DM4" s="54" t="s">
        <v>172</v>
      </c>
      <c r="DN4" s="54" t="s">
        <v>173</v>
      </c>
      <c r="DO4" s="54" t="s">
        <v>174</v>
      </c>
      <c r="DP4" s="54" t="s">
        <v>175</v>
      </c>
      <c r="DQ4" s="54" t="s">
        <v>176</v>
      </c>
      <c r="DR4" s="54" t="s">
        <v>177</v>
      </c>
      <c r="DS4" s="54" t="s">
        <v>178</v>
      </c>
      <c r="DT4" s="54" t="s">
        <v>179</v>
      </c>
      <c r="DU4" s="54" t="s">
        <v>180</v>
      </c>
      <c r="DV4" s="54" t="s">
        <v>181</v>
      </c>
      <c r="DW4" s="54" t="s">
        <v>182</v>
      </c>
      <c r="DX4" s="54" t="s">
        <v>183</v>
      </c>
      <c r="DY4" s="54" t="s">
        <v>184</v>
      </c>
      <c r="DZ4" s="54" t="s">
        <v>185</v>
      </c>
      <c r="EA4" s="54" t="s">
        <v>186</v>
      </c>
      <c r="EB4" s="54" t="s">
        <v>187</v>
      </c>
      <c r="EC4" s="54" t="s">
        <v>188</v>
      </c>
      <c r="ED4" s="54" t="s">
        <v>189</v>
      </c>
      <c r="EE4" s="54" t="s">
        <v>190</v>
      </c>
      <c r="EF4" s="54" t="s">
        <v>191</v>
      </c>
      <c r="EG4" s="54" t="s">
        <v>192</v>
      </c>
      <c r="EH4" s="54" t="s">
        <v>193</v>
      </c>
      <c r="EI4" s="54" t="s">
        <v>194</v>
      </c>
      <c r="EJ4" s="54" t="s">
        <v>195</v>
      </c>
      <c r="EK4" s="54" t="s">
        <v>196</v>
      </c>
      <c r="EL4" s="54" t="s">
        <v>197</v>
      </c>
      <c r="EM4" s="54" t="s">
        <v>198</v>
      </c>
      <c r="EN4" s="54" t="s">
        <v>199</v>
      </c>
      <c r="EO4" s="54" t="s">
        <v>200</v>
      </c>
      <c r="EP4" s="54" t="s">
        <v>201</v>
      </c>
      <c r="EQ4" s="54" t="s">
        <v>202</v>
      </c>
      <c r="ER4" s="54" t="s">
        <v>203</v>
      </c>
      <c r="ES4" s="54" t="s">
        <v>204</v>
      </c>
      <c r="ET4" s="54" t="s">
        <v>205</v>
      </c>
      <c r="EU4" s="54" t="s">
        <v>206</v>
      </c>
      <c r="EV4" s="54" t="s">
        <v>207</v>
      </c>
      <c r="EW4" s="54" t="s">
        <v>208</v>
      </c>
      <c r="EX4" s="54" t="s">
        <v>209</v>
      </c>
      <c r="EY4" s="54" t="s">
        <v>210</v>
      </c>
      <c r="EZ4" s="54" t="s">
        <v>211</v>
      </c>
      <c r="FA4" s="54" t="s">
        <v>212</v>
      </c>
      <c r="FB4" s="54" t="s">
        <v>213</v>
      </c>
      <c r="FC4" s="54" t="s">
        <v>214</v>
      </c>
      <c r="FD4" s="54" t="s">
        <v>215</v>
      </c>
      <c r="FE4" s="54" t="s">
        <v>216</v>
      </c>
      <c r="FF4" s="54" t="s">
        <v>217</v>
      </c>
      <c r="FG4" s="54" t="s">
        <v>218</v>
      </c>
      <c r="FH4" s="54" t="s">
        <v>219</v>
      </c>
      <c r="FI4" s="54" t="s">
        <v>220</v>
      </c>
      <c r="FJ4" s="54" t="s">
        <v>221</v>
      </c>
      <c r="FK4" s="54" t="s">
        <v>222</v>
      </c>
      <c r="FL4" s="54" t="s">
        <v>223</v>
      </c>
      <c r="FM4" s="54" t="s">
        <v>224</v>
      </c>
      <c r="FN4" s="54" t="s">
        <v>225</v>
      </c>
      <c r="FO4" s="54" t="s">
        <v>226</v>
      </c>
      <c r="FP4" s="54" t="s">
        <v>227</v>
      </c>
      <c r="FQ4" s="54" t="s">
        <v>228</v>
      </c>
      <c r="FR4" s="54" t="s">
        <v>229</v>
      </c>
      <c r="FS4" s="54" t="s">
        <v>230</v>
      </c>
      <c r="FT4" s="54" t="s">
        <v>231</v>
      </c>
      <c r="FU4" s="54" t="s">
        <v>232</v>
      </c>
      <c r="FV4" s="54" t="s">
        <v>233</v>
      </c>
      <c r="FW4" s="54" t="s">
        <v>234</v>
      </c>
      <c r="FX4" s="54" t="s">
        <v>235</v>
      </c>
      <c r="FY4" s="54" t="s">
        <v>236</v>
      </c>
      <c r="FZ4" s="54" t="s">
        <v>237</v>
      </c>
      <c r="GA4" s="54" t="s">
        <v>238</v>
      </c>
      <c r="GB4" s="54" t="s">
        <v>239</v>
      </c>
      <c r="GC4" s="54" t="s">
        <v>240</v>
      </c>
      <c r="GD4" s="54" t="s">
        <v>241</v>
      </c>
      <c r="GE4" s="54" t="s">
        <v>242</v>
      </c>
    </row>
    <row r="5" spans="1:187" ht="7.5" customHeight="1" x14ac:dyDescent="0.25">
      <c r="A5" s="52">
        <v>1</v>
      </c>
      <c r="B5" s="52" t="s">
        <v>243</v>
      </c>
      <c r="C5" s="53">
        <v>503203</v>
      </c>
      <c r="D5" s="53">
        <v>513747</v>
      </c>
      <c r="E5" s="53">
        <v>521986</v>
      </c>
      <c r="F5" s="53">
        <v>525258</v>
      </c>
      <c r="G5" s="53">
        <v>530917</v>
      </c>
      <c r="H5" s="53">
        <v>532776</v>
      </c>
      <c r="I5" s="53">
        <v>528364</v>
      </c>
      <c r="J5" s="53">
        <v>538376</v>
      </c>
      <c r="K5" s="53">
        <v>563412</v>
      </c>
      <c r="L5" s="53">
        <v>566202</v>
      </c>
      <c r="M5" s="53">
        <v>573026</v>
      </c>
      <c r="N5" s="53">
        <v>570752</v>
      </c>
      <c r="O5" s="53">
        <v>602653</v>
      </c>
      <c r="P5" s="53">
        <v>611934</v>
      </c>
      <c r="Q5" s="53">
        <v>614702</v>
      </c>
      <c r="R5" s="53">
        <v>607701</v>
      </c>
      <c r="S5" s="53">
        <v>613275</v>
      </c>
      <c r="T5" s="53">
        <v>613190</v>
      </c>
      <c r="U5" s="53">
        <v>627892</v>
      </c>
      <c r="V5" s="53">
        <v>636262</v>
      </c>
      <c r="W5" s="53">
        <v>656070</v>
      </c>
      <c r="X5" s="53">
        <v>667656</v>
      </c>
      <c r="Y5" s="53">
        <v>641349</v>
      </c>
      <c r="Z5" s="53">
        <v>627126</v>
      </c>
      <c r="AA5" s="53">
        <v>619887</v>
      </c>
      <c r="AB5" s="53">
        <v>619988</v>
      </c>
      <c r="AC5" s="53">
        <v>610672</v>
      </c>
      <c r="AD5" s="53">
        <v>604384</v>
      </c>
      <c r="AE5" s="53">
        <v>607754</v>
      </c>
      <c r="AF5" s="53">
        <v>614245</v>
      </c>
      <c r="AG5" s="53">
        <v>611832</v>
      </c>
      <c r="AH5" s="53">
        <v>611779</v>
      </c>
      <c r="AI5" s="53">
        <v>637144</v>
      </c>
      <c r="AJ5" s="53">
        <v>641220</v>
      </c>
      <c r="AK5" s="53">
        <v>651427</v>
      </c>
      <c r="AL5" s="53">
        <v>657690</v>
      </c>
      <c r="AM5" s="53">
        <v>662426</v>
      </c>
      <c r="AN5" s="53">
        <v>681024</v>
      </c>
      <c r="AO5" s="53">
        <v>684980</v>
      </c>
      <c r="AP5" s="53">
        <v>692719</v>
      </c>
      <c r="AQ5" s="53">
        <v>693198</v>
      </c>
      <c r="AR5" s="53">
        <v>704314</v>
      </c>
      <c r="AS5" s="53">
        <v>708476</v>
      </c>
      <c r="AT5" s="53">
        <v>716403</v>
      </c>
      <c r="AU5" s="53">
        <v>743004</v>
      </c>
      <c r="AV5" s="53">
        <v>757100</v>
      </c>
      <c r="AW5" s="53">
        <v>761104</v>
      </c>
      <c r="AX5" s="53">
        <v>772069</v>
      </c>
      <c r="AY5" s="53">
        <v>785225</v>
      </c>
      <c r="AZ5" s="53">
        <v>794862</v>
      </c>
      <c r="BA5" s="53">
        <v>792189</v>
      </c>
      <c r="BB5" s="53">
        <v>797985</v>
      </c>
      <c r="BC5" s="53">
        <v>806756</v>
      </c>
      <c r="BD5" s="53">
        <v>810612</v>
      </c>
      <c r="BE5" s="53">
        <v>819546</v>
      </c>
      <c r="BF5" s="53">
        <v>825409</v>
      </c>
      <c r="BG5" s="53">
        <v>845154</v>
      </c>
      <c r="BH5" s="53">
        <v>857963</v>
      </c>
      <c r="BI5" s="53">
        <v>866785</v>
      </c>
      <c r="BJ5" s="53">
        <v>869876</v>
      </c>
      <c r="BK5" s="53">
        <v>875226</v>
      </c>
      <c r="BL5" s="53">
        <v>873006</v>
      </c>
      <c r="BM5" s="53">
        <v>879789</v>
      </c>
      <c r="BN5" s="53">
        <v>884652</v>
      </c>
      <c r="BO5" s="53">
        <v>891285</v>
      </c>
      <c r="BP5" s="53">
        <v>898605</v>
      </c>
      <c r="BQ5" s="53">
        <v>905110</v>
      </c>
      <c r="BR5" s="53">
        <v>912885</v>
      </c>
      <c r="BS5" s="53">
        <v>930002</v>
      </c>
      <c r="BT5" s="53">
        <v>930418</v>
      </c>
      <c r="BU5" s="53">
        <v>932864</v>
      </c>
      <c r="BV5" s="53">
        <v>930228</v>
      </c>
      <c r="BW5" s="53">
        <v>930703</v>
      </c>
      <c r="BX5" s="53">
        <v>928559</v>
      </c>
      <c r="BY5" s="53">
        <v>933222</v>
      </c>
      <c r="BZ5" s="53">
        <v>932609</v>
      </c>
      <c r="CA5" s="53">
        <v>943448</v>
      </c>
      <c r="CB5" s="53">
        <v>940871</v>
      </c>
      <c r="CC5" s="53">
        <v>939536</v>
      </c>
      <c r="CD5" s="53">
        <v>934909</v>
      </c>
      <c r="CE5" s="53">
        <v>947953</v>
      </c>
      <c r="CF5" s="53">
        <v>956049</v>
      </c>
      <c r="CG5" s="53">
        <v>948733</v>
      </c>
      <c r="CH5" s="53">
        <v>951001</v>
      </c>
      <c r="CI5" s="53">
        <v>950088</v>
      </c>
      <c r="CJ5" s="53">
        <v>949980</v>
      </c>
      <c r="CK5" s="53">
        <v>946302</v>
      </c>
      <c r="CL5" s="53">
        <v>949977</v>
      </c>
      <c r="CM5" s="53">
        <v>948128</v>
      </c>
      <c r="CN5" s="53">
        <v>949034</v>
      </c>
      <c r="CO5" s="53">
        <v>955137</v>
      </c>
      <c r="CP5" s="53">
        <v>957787</v>
      </c>
      <c r="CQ5" s="53">
        <v>962336</v>
      </c>
      <c r="CR5" s="53">
        <v>959765</v>
      </c>
      <c r="CS5" s="53">
        <v>958700</v>
      </c>
      <c r="CT5" s="53">
        <v>959129</v>
      </c>
      <c r="CU5" s="53">
        <v>977421</v>
      </c>
      <c r="CV5" s="53">
        <v>972966</v>
      </c>
      <c r="CW5" s="53">
        <v>974884</v>
      </c>
      <c r="CX5" s="53">
        <v>974358</v>
      </c>
      <c r="CY5" s="53">
        <v>975745</v>
      </c>
      <c r="CZ5" s="53">
        <v>976188</v>
      </c>
      <c r="DA5" s="53">
        <v>971333</v>
      </c>
      <c r="DB5" s="53">
        <v>968513</v>
      </c>
      <c r="DC5" s="53">
        <v>974765</v>
      </c>
      <c r="DD5" s="53">
        <v>973118</v>
      </c>
      <c r="DE5" s="53">
        <v>971987</v>
      </c>
      <c r="DF5" s="53">
        <v>974142</v>
      </c>
      <c r="DG5" s="53">
        <v>985574</v>
      </c>
      <c r="DH5" s="53">
        <v>984317</v>
      </c>
      <c r="DI5" s="53">
        <v>980497</v>
      </c>
      <c r="DJ5" s="53">
        <v>981832</v>
      </c>
      <c r="DK5" s="53">
        <v>975736</v>
      </c>
      <c r="DL5" s="53">
        <v>973327</v>
      </c>
      <c r="DM5" s="53">
        <v>974394</v>
      </c>
      <c r="DN5" s="53">
        <v>978168</v>
      </c>
      <c r="DO5" s="53">
        <v>993324</v>
      </c>
      <c r="DP5" s="53">
        <v>995205</v>
      </c>
      <c r="DQ5" s="53">
        <v>992575</v>
      </c>
      <c r="DR5" s="53">
        <v>996969</v>
      </c>
      <c r="DS5" s="53">
        <v>1014047</v>
      </c>
      <c r="DT5" s="53">
        <v>1013897</v>
      </c>
      <c r="DU5" s="53">
        <v>1003739</v>
      </c>
      <c r="DV5" s="53">
        <v>998745</v>
      </c>
      <c r="DW5" s="53">
        <v>999726</v>
      </c>
      <c r="DX5" s="53">
        <v>994939</v>
      </c>
      <c r="DY5" s="53">
        <v>988798</v>
      </c>
      <c r="DZ5" s="53">
        <v>994156</v>
      </c>
      <c r="EA5" s="53">
        <v>994724</v>
      </c>
      <c r="EB5" s="53">
        <v>997159</v>
      </c>
      <c r="EC5" s="53">
        <v>995323</v>
      </c>
      <c r="ED5" s="53">
        <v>997963</v>
      </c>
      <c r="EE5" s="53">
        <v>1001671</v>
      </c>
      <c r="EF5" s="53">
        <v>1001692</v>
      </c>
      <c r="EG5" s="53">
        <v>995156</v>
      </c>
      <c r="EH5" s="53">
        <v>984142</v>
      </c>
      <c r="EI5" s="53">
        <v>978297</v>
      </c>
      <c r="EJ5" s="53">
        <v>968304</v>
      </c>
      <c r="EK5" s="53">
        <v>973418</v>
      </c>
      <c r="EL5" s="53">
        <v>976199</v>
      </c>
      <c r="EM5" s="53">
        <v>981544</v>
      </c>
      <c r="EN5" s="53">
        <v>985878</v>
      </c>
      <c r="EO5" s="53">
        <v>983256</v>
      </c>
      <c r="EP5" s="53">
        <v>979283</v>
      </c>
      <c r="EQ5" s="53">
        <v>988842</v>
      </c>
      <c r="ER5" s="53">
        <v>1003364</v>
      </c>
      <c r="ES5" s="53">
        <v>1005839</v>
      </c>
      <c r="ET5" s="53">
        <v>1003230</v>
      </c>
      <c r="EU5" s="53">
        <v>998585</v>
      </c>
      <c r="EV5" s="53">
        <v>993976</v>
      </c>
      <c r="EW5" s="53">
        <v>994612</v>
      </c>
      <c r="EX5" s="53">
        <v>1000246</v>
      </c>
      <c r="EY5" s="53">
        <v>1010297</v>
      </c>
      <c r="EZ5" s="53">
        <v>1012378</v>
      </c>
      <c r="FA5" s="53">
        <v>1016972</v>
      </c>
      <c r="FB5" s="53">
        <v>1016397</v>
      </c>
      <c r="FC5" s="53">
        <v>1027253</v>
      </c>
      <c r="FD5" s="53">
        <v>1037725</v>
      </c>
      <c r="FE5" s="53">
        <v>1041844</v>
      </c>
      <c r="FF5" s="53">
        <v>1071848</v>
      </c>
      <c r="FG5" s="53">
        <v>1041863</v>
      </c>
      <c r="FH5" s="53">
        <v>1050086</v>
      </c>
      <c r="FI5" s="53">
        <v>1055703</v>
      </c>
      <c r="FJ5" s="53">
        <v>1055570</v>
      </c>
      <c r="FK5" s="53">
        <v>1069840</v>
      </c>
      <c r="FL5" s="53">
        <v>1078219</v>
      </c>
      <c r="FM5" s="53">
        <v>1081178</v>
      </c>
      <c r="FN5" s="53">
        <v>1084337</v>
      </c>
      <c r="FO5" s="53">
        <v>1112433</v>
      </c>
      <c r="FP5" s="53">
        <v>1113928</v>
      </c>
      <c r="FQ5" s="53">
        <v>1115735</v>
      </c>
      <c r="FR5" s="53">
        <v>1121523</v>
      </c>
      <c r="FS5" s="53">
        <v>1127931</v>
      </c>
      <c r="FT5" s="53">
        <v>1134890</v>
      </c>
      <c r="FU5" s="53">
        <v>1146627</v>
      </c>
      <c r="FV5" s="53">
        <v>1154521</v>
      </c>
      <c r="FW5" s="53">
        <v>1175196</v>
      </c>
      <c r="FX5" s="53">
        <v>1184978</v>
      </c>
      <c r="FY5" s="53">
        <v>1193290</v>
      </c>
      <c r="FZ5" s="53">
        <v>1184678</v>
      </c>
      <c r="GA5" s="53">
        <v>1216059</v>
      </c>
      <c r="GB5" s="53">
        <v>1234394</v>
      </c>
      <c r="GC5" s="53">
        <v>1229007</v>
      </c>
      <c r="GD5" s="53">
        <v>1227370</v>
      </c>
      <c r="GE5" s="53">
        <v>1228243</v>
      </c>
    </row>
    <row r="6" spans="1:187" s="55" customFormat="1" ht="7.5" customHeight="1" x14ac:dyDescent="0.25">
      <c r="A6" s="55">
        <v>1.1000000000000001</v>
      </c>
      <c r="B6" s="55" t="s">
        <v>244</v>
      </c>
      <c r="C6" s="56">
        <v>314109</v>
      </c>
      <c r="D6" s="56">
        <v>319315</v>
      </c>
      <c r="E6" s="56">
        <v>320626</v>
      </c>
      <c r="F6" s="56">
        <v>322897</v>
      </c>
      <c r="G6" s="56">
        <v>324951</v>
      </c>
      <c r="H6" s="56">
        <v>326058</v>
      </c>
      <c r="I6" s="56">
        <v>325688</v>
      </c>
      <c r="J6" s="56">
        <v>327694</v>
      </c>
      <c r="K6" s="56">
        <v>327357</v>
      </c>
      <c r="L6" s="56">
        <v>329393</v>
      </c>
      <c r="M6" s="56">
        <v>332724</v>
      </c>
      <c r="N6" s="56">
        <v>333495</v>
      </c>
      <c r="O6" s="56">
        <v>351181</v>
      </c>
      <c r="P6" s="56">
        <v>354906</v>
      </c>
      <c r="Q6" s="56">
        <v>353686</v>
      </c>
      <c r="R6" s="56">
        <v>351437</v>
      </c>
      <c r="S6" s="56">
        <v>354034</v>
      </c>
      <c r="T6" s="56">
        <v>357590</v>
      </c>
      <c r="U6" s="56">
        <v>361326</v>
      </c>
      <c r="V6" s="56">
        <v>365556</v>
      </c>
      <c r="W6" s="56">
        <v>368450</v>
      </c>
      <c r="X6" s="56">
        <v>370018</v>
      </c>
      <c r="Y6" s="56">
        <v>359065</v>
      </c>
      <c r="Z6" s="56">
        <v>354491</v>
      </c>
      <c r="AA6" s="56">
        <v>359187</v>
      </c>
      <c r="AB6" s="56">
        <v>353216</v>
      </c>
      <c r="AC6" s="56">
        <v>346895</v>
      </c>
      <c r="AD6" s="56">
        <v>344306</v>
      </c>
      <c r="AE6" s="56">
        <v>345529</v>
      </c>
      <c r="AF6" s="56">
        <v>350903</v>
      </c>
      <c r="AG6" s="56">
        <v>354538</v>
      </c>
      <c r="AH6" s="56">
        <v>356802</v>
      </c>
      <c r="AI6" s="56">
        <v>359324</v>
      </c>
      <c r="AJ6" s="56">
        <v>361067</v>
      </c>
      <c r="AK6" s="56">
        <v>363077</v>
      </c>
      <c r="AL6" s="56">
        <v>366528</v>
      </c>
      <c r="AM6" s="56">
        <v>369138</v>
      </c>
      <c r="AN6" s="56">
        <v>372391</v>
      </c>
      <c r="AO6" s="56">
        <v>375669</v>
      </c>
      <c r="AP6" s="56">
        <v>380093</v>
      </c>
      <c r="AQ6" s="56">
        <v>381532</v>
      </c>
      <c r="AR6" s="56">
        <v>386265</v>
      </c>
      <c r="AS6" s="56">
        <v>389130</v>
      </c>
      <c r="AT6" s="56">
        <v>389124</v>
      </c>
      <c r="AU6" s="56">
        <v>391590</v>
      </c>
      <c r="AV6" s="56">
        <v>399289</v>
      </c>
      <c r="AW6" s="56">
        <v>400644</v>
      </c>
      <c r="AX6" s="56">
        <v>403907</v>
      </c>
      <c r="AY6" s="56">
        <v>409458</v>
      </c>
      <c r="AZ6" s="56">
        <v>415004</v>
      </c>
      <c r="BA6" s="56">
        <v>418566</v>
      </c>
      <c r="BB6" s="56">
        <v>423796</v>
      </c>
      <c r="BC6" s="56">
        <v>427918</v>
      </c>
      <c r="BD6" s="56">
        <v>431289</v>
      </c>
      <c r="BE6" s="56">
        <v>435695</v>
      </c>
      <c r="BF6" s="56">
        <v>435397</v>
      </c>
      <c r="BG6" s="56">
        <v>436031</v>
      </c>
      <c r="BH6" s="56">
        <v>441530</v>
      </c>
      <c r="BI6" s="56">
        <v>444669</v>
      </c>
      <c r="BJ6" s="56">
        <v>449855</v>
      </c>
      <c r="BK6" s="56">
        <v>452080</v>
      </c>
      <c r="BL6" s="56">
        <v>453552</v>
      </c>
      <c r="BM6" s="56">
        <v>456968</v>
      </c>
      <c r="BN6" s="56">
        <v>460034</v>
      </c>
      <c r="BO6" s="56">
        <v>464642</v>
      </c>
      <c r="BP6" s="56">
        <v>470026</v>
      </c>
      <c r="BQ6" s="56">
        <v>470114</v>
      </c>
      <c r="BR6" s="56">
        <v>469440</v>
      </c>
      <c r="BS6" s="56">
        <v>467686</v>
      </c>
      <c r="BT6" s="56">
        <v>464977</v>
      </c>
      <c r="BU6" s="56">
        <v>467257</v>
      </c>
      <c r="BV6" s="56">
        <v>469726</v>
      </c>
      <c r="BW6" s="56">
        <v>476872</v>
      </c>
      <c r="BX6" s="56">
        <v>475752</v>
      </c>
      <c r="BY6" s="56">
        <v>481130</v>
      </c>
      <c r="BZ6" s="56">
        <v>482324</v>
      </c>
      <c r="CA6" s="56">
        <v>488130</v>
      </c>
      <c r="CB6" s="56">
        <v>496533</v>
      </c>
      <c r="CC6" s="56">
        <v>498355</v>
      </c>
      <c r="CD6" s="56">
        <v>497670</v>
      </c>
      <c r="CE6" s="56">
        <v>498632</v>
      </c>
      <c r="CF6" s="56">
        <v>499532</v>
      </c>
      <c r="CG6" s="56">
        <v>498299</v>
      </c>
      <c r="CH6" s="56">
        <v>496560</v>
      </c>
      <c r="CI6" s="56">
        <v>494280</v>
      </c>
      <c r="CJ6" s="56">
        <v>492562</v>
      </c>
      <c r="CK6" s="56">
        <v>493323</v>
      </c>
      <c r="CL6" s="56">
        <v>490988</v>
      </c>
      <c r="CM6" s="56">
        <v>492313</v>
      </c>
      <c r="CN6" s="56">
        <v>492638</v>
      </c>
      <c r="CO6" s="56">
        <v>494413</v>
      </c>
      <c r="CP6" s="56">
        <v>495630</v>
      </c>
      <c r="CQ6" s="56">
        <v>489522</v>
      </c>
      <c r="CR6" s="56">
        <v>488805</v>
      </c>
      <c r="CS6" s="56">
        <v>491373</v>
      </c>
      <c r="CT6" s="56">
        <v>493703</v>
      </c>
      <c r="CU6" s="56">
        <v>504691</v>
      </c>
      <c r="CV6" s="56">
        <v>499304</v>
      </c>
      <c r="CW6" s="56">
        <v>500693</v>
      </c>
      <c r="CX6" s="56">
        <v>499535</v>
      </c>
      <c r="CY6" s="56">
        <v>500318</v>
      </c>
      <c r="CZ6" s="56">
        <v>501825</v>
      </c>
      <c r="DA6" s="56">
        <v>498769</v>
      </c>
      <c r="DB6" s="56">
        <v>495021</v>
      </c>
      <c r="DC6" s="56">
        <v>493141</v>
      </c>
      <c r="DD6" s="56">
        <v>491216</v>
      </c>
      <c r="DE6" s="56">
        <v>488366</v>
      </c>
      <c r="DF6" s="56">
        <v>487106</v>
      </c>
      <c r="DG6" s="56">
        <v>492353</v>
      </c>
      <c r="DH6" s="56">
        <v>486057</v>
      </c>
      <c r="DI6" s="56">
        <v>483521</v>
      </c>
      <c r="DJ6" s="56">
        <v>484203</v>
      </c>
      <c r="DK6" s="56">
        <v>483675</v>
      </c>
      <c r="DL6" s="56">
        <v>483955</v>
      </c>
      <c r="DM6" s="56">
        <v>483551</v>
      </c>
      <c r="DN6" s="56">
        <v>483750</v>
      </c>
      <c r="DO6" s="56">
        <v>477179</v>
      </c>
      <c r="DP6" s="56">
        <v>479873</v>
      </c>
      <c r="DQ6" s="56">
        <v>476079</v>
      </c>
      <c r="DR6" s="56">
        <v>474968</v>
      </c>
      <c r="DS6" s="56">
        <v>487535</v>
      </c>
      <c r="DT6" s="56">
        <v>482803</v>
      </c>
      <c r="DU6" s="56">
        <v>477727</v>
      </c>
      <c r="DV6" s="56">
        <v>474462</v>
      </c>
      <c r="DW6" s="56">
        <v>477034</v>
      </c>
      <c r="DX6" s="56">
        <v>476155</v>
      </c>
      <c r="DY6" s="56">
        <v>473772</v>
      </c>
      <c r="DZ6" s="56">
        <v>473622</v>
      </c>
      <c r="EA6" s="56">
        <v>464975</v>
      </c>
      <c r="EB6" s="56">
        <v>466631</v>
      </c>
      <c r="EC6" s="56">
        <v>466116</v>
      </c>
      <c r="ED6" s="56">
        <v>467954</v>
      </c>
      <c r="EE6" s="56">
        <v>473664</v>
      </c>
      <c r="EF6" s="56">
        <v>468054</v>
      </c>
      <c r="EG6" s="56">
        <v>467724</v>
      </c>
      <c r="EH6" s="56">
        <v>460977</v>
      </c>
      <c r="EI6" s="56">
        <v>462070</v>
      </c>
      <c r="EJ6" s="56">
        <v>458802</v>
      </c>
      <c r="EK6" s="56">
        <v>459775</v>
      </c>
      <c r="EL6" s="56">
        <v>461921</v>
      </c>
      <c r="EM6" s="56">
        <v>454466</v>
      </c>
      <c r="EN6" s="56">
        <v>454414</v>
      </c>
      <c r="EO6" s="56">
        <v>452053</v>
      </c>
      <c r="EP6" s="56">
        <v>452499</v>
      </c>
      <c r="EQ6" s="56">
        <v>456217</v>
      </c>
      <c r="ER6" s="56">
        <v>460513</v>
      </c>
      <c r="ES6" s="56">
        <v>460513</v>
      </c>
      <c r="ET6" s="56">
        <v>461114</v>
      </c>
      <c r="EU6" s="56">
        <v>458920</v>
      </c>
      <c r="EV6" s="56">
        <v>459306</v>
      </c>
      <c r="EW6" s="56">
        <v>459616</v>
      </c>
      <c r="EX6" s="56">
        <v>462180</v>
      </c>
      <c r="EY6" s="56">
        <v>456189</v>
      </c>
      <c r="EZ6" s="56">
        <v>456547</v>
      </c>
      <c r="FA6" s="56">
        <v>457709</v>
      </c>
      <c r="FB6" s="56">
        <v>460040</v>
      </c>
      <c r="FC6" s="56">
        <v>466613</v>
      </c>
      <c r="FD6" s="56">
        <v>469960</v>
      </c>
      <c r="FE6" s="56">
        <v>473459</v>
      </c>
      <c r="FF6" s="56">
        <v>474150</v>
      </c>
      <c r="FG6" s="56">
        <v>482286</v>
      </c>
      <c r="FH6" s="56">
        <v>485455</v>
      </c>
      <c r="FI6" s="56">
        <v>490381</v>
      </c>
      <c r="FJ6" s="56">
        <v>490572</v>
      </c>
      <c r="FK6" s="56">
        <v>491879</v>
      </c>
      <c r="FL6" s="56">
        <v>496188</v>
      </c>
      <c r="FM6" s="56">
        <v>497545</v>
      </c>
      <c r="FN6" s="56">
        <v>499476</v>
      </c>
      <c r="FO6" s="56">
        <v>517778</v>
      </c>
      <c r="FP6" s="56">
        <v>516283</v>
      </c>
      <c r="FQ6" s="56">
        <v>515950</v>
      </c>
      <c r="FR6" s="56">
        <v>519265</v>
      </c>
      <c r="FS6" s="56">
        <v>523062</v>
      </c>
      <c r="FT6" s="56">
        <v>525287</v>
      </c>
      <c r="FU6" s="56">
        <v>528849</v>
      </c>
      <c r="FV6" s="56">
        <v>531622</v>
      </c>
      <c r="FW6" s="56">
        <v>526945</v>
      </c>
      <c r="FX6" s="56">
        <v>530777</v>
      </c>
      <c r="FY6" s="56">
        <v>531424</v>
      </c>
      <c r="FZ6" s="56">
        <v>528558</v>
      </c>
      <c r="GA6" s="56">
        <v>552223</v>
      </c>
      <c r="GB6" s="56">
        <v>552279</v>
      </c>
      <c r="GC6" s="56">
        <v>547060</v>
      </c>
      <c r="GD6" s="56">
        <v>541342</v>
      </c>
      <c r="GE6" s="56">
        <v>537912</v>
      </c>
    </row>
    <row r="7" spans="1:187" s="55" customFormat="1" ht="7.5" customHeight="1" x14ac:dyDescent="0.25">
      <c r="B7" s="55" t="s">
        <v>245</v>
      </c>
      <c r="C7" s="56"/>
      <c r="D7" s="57">
        <f>(D6-C6)/C6</f>
        <v>1.6573864486531746E-2</v>
      </c>
      <c r="E7" s="57">
        <f t="shared" ref="E7:BP7" si="2">(E6-D6)/D6</f>
        <v>4.1056636863285468E-3</v>
      </c>
      <c r="F7" s="57">
        <f t="shared" si="2"/>
        <v>7.0830188443856707E-3</v>
      </c>
      <c r="G7" s="57">
        <f t="shared" si="2"/>
        <v>6.3611616088102398E-3</v>
      </c>
      <c r="H7" s="57">
        <f t="shared" si="2"/>
        <v>3.4066674667873002E-3</v>
      </c>
      <c r="I7" s="57">
        <f t="shared" si="2"/>
        <v>-1.1347674340148072E-3</v>
      </c>
      <c r="J7" s="57">
        <f t="shared" si="2"/>
        <v>6.1592689936380831E-3</v>
      </c>
      <c r="K7" s="57">
        <f t="shared" si="2"/>
        <v>-1.0283984448906601E-3</v>
      </c>
      <c r="L7" s="57">
        <f t="shared" si="2"/>
        <v>6.2195095873923576E-3</v>
      </c>
      <c r="M7" s="57">
        <f t="shared" si="2"/>
        <v>1.0112540339351474E-2</v>
      </c>
      <c r="N7" s="57">
        <f t="shared" si="2"/>
        <v>2.3172359072384319E-3</v>
      </c>
      <c r="O7" s="57">
        <f t="shared" si="2"/>
        <v>5.3032279344517909E-2</v>
      </c>
      <c r="P7" s="57">
        <f t="shared" si="2"/>
        <v>1.0607065872014716E-2</v>
      </c>
      <c r="Q7" s="57">
        <f t="shared" si="2"/>
        <v>-3.4375299375045787E-3</v>
      </c>
      <c r="R7" s="57">
        <f t="shared" si="2"/>
        <v>-6.3587475896699332E-3</v>
      </c>
      <c r="S7" s="57">
        <f t="shared" si="2"/>
        <v>7.3896601666870593E-3</v>
      </c>
      <c r="T7" s="57">
        <f t="shared" si="2"/>
        <v>1.0044233039764542E-2</v>
      </c>
      <c r="U7" s="57">
        <f t="shared" si="2"/>
        <v>1.0447719455242036E-2</v>
      </c>
      <c r="V7" s="57">
        <f t="shared" si="2"/>
        <v>1.1706879659919298E-2</v>
      </c>
      <c r="W7" s="57">
        <f t="shared" si="2"/>
        <v>7.9167077000514285E-3</v>
      </c>
      <c r="X7" s="57">
        <f t="shared" si="2"/>
        <v>4.2556656262722212E-3</v>
      </c>
      <c r="Y7" s="57">
        <f t="shared" si="2"/>
        <v>-2.960126264127691E-2</v>
      </c>
      <c r="Z7" s="57">
        <f t="shared" si="2"/>
        <v>-1.2738640636096529E-2</v>
      </c>
      <c r="AA7" s="57">
        <f t="shared" si="2"/>
        <v>1.3247162833471089E-2</v>
      </c>
      <c r="AB7" s="57">
        <f t="shared" si="2"/>
        <v>-1.6623652860487712E-2</v>
      </c>
      <c r="AC7" s="57">
        <f t="shared" si="2"/>
        <v>-1.7895565319804314E-2</v>
      </c>
      <c r="AD7" s="57">
        <f t="shared" si="2"/>
        <v>-7.4633534643047611E-3</v>
      </c>
      <c r="AE7" s="57">
        <f t="shared" si="2"/>
        <v>3.5520728654162286E-3</v>
      </c>
      <c r="AF7" s="57">
        <f t="shared" si="2"/>
        <v>1.5552963716504258E-2</v>
      </c>
      <c r="AG7" s="57">
        <f t="shared" si="2"/>
        <v>1.0358988096425508E-2</v>
      </c>
      <c r="AH7" s="57">
        <f t="shared" si="2"/>
        <v>6.3857752906599577E-3</v>
      </c>
      <c r="AI7" s="57">
        <f t="shared" si="2"/>
        <v>7.0683460294505077E-3</v>
      </c>
      <c r="AJ7" s="57">
        <f t="shared" si="2"/>
        <v>4.8507753448141511E-3</v>
      </c>
      <c r="AK7" s="57">
        <f t="shared" si="2"/>
        <v>5.5668338563202953E-3</v>
      </c>
      <c r="AL7" s="57">
        <f t="shared" si="2"/>
        <v>9.504870867612104E-3</v>
      </c>
      <c r="AM7" s="57">
        <f t="shared" si="2"/>
        <v>7.1208748035620746E-3</v>
      </c>
      <c r="AN7" s="57">
        <f t="shared" si="2"/>
        <v>8.8124224544750204E-3</v>
      </c>
      <c r="AO7" s="57">
        <f t="shared" si="2"/>
        <v>8.8025757872773509E-3</v>
      </c>
      <c r="AP7" s="57">
        <f t="shared" si="2"/>
        <v>1.1776324370656083E-2</v>
      </c>
      <c r="AQ7" s="57">
        <f t="shared" si="2"/>
        <v>3.7859155522464239E-3</v>
      </c>
      <c r="AR7" s="57">
        <f t="shared" si="2"/>
        <v>1.2405250411498904E-2</v>
      </c>
      <c r="AS7" s="57">
        <f t="shared" si="2"/>
        <v>7.4171876820317657E-3</v>
      </c>
      <c r="AT7" s="57">
        <f t="shared" si="2"/>
        <v>-1.5419011641353791E-5</v>
      </c>
      <c r="AU7" s="57">
        <f t="shared" si="2"/>
        <v>6.3373114996761954E-3</v>
      </c>
      <c r="AV7" s="57">
        <f t="shared" si="2"/>
        <v>1.9660869787277508E-2</v>
      </c>
      <c r="AW7" s="57">
        <f t="shared" si="2"/>
        <v>3.3935320031355733E-3</v>
      </c>
      <c r="AX7" s="57">
        <f t="shared" si="2"/>
        <v>8.1443875360669316E-3</v>
      </c>
      <c r="AY7" s="57">
        <f t="shared" si="2"/>
        <v>1.3743262681755949E-2</v>
      </c>
      <c r="AZ7" s="57">
        <f t="shared" si="2"/>
        <v>1.3544734746909329E-2</v>
      </c>
      <c r="BA7" s="57">
        <f t="shared" si="2"/>
        <v>8.5830498019296205E-3</v>
      </c>
      <c r="BB7" s="57">
        <f t="shared" si="2"/>
        <v>1.2495042597822088E-2</v>
      </c>
      <c r="BC7" s="57">
        <f t="shared" si="2"/>
        <v>9.726377785538325E-3</v>
      </c>
      <c r="BD7" s="57">
        <f t="shared" si="2"/>
        <v>7.8776774989600812E-3</v>
      </c>
      <c r="BE7" s="57">
        <f t="shared" si="2"/>
        <v>1.0215887722617549E-2</v>
      </c>
      <c r="BF7" s="57">
        <f t="shared" si="2"/>
        <v>-6.8396470007688862E-4</v>
      </c>
      <c r="BG7" s="57">
        <f t="shared" si="2"/>
        <v>1.4561423252801467E-3</v>
      </c>
      <c r="BH7" s="57">
        <f t="shared" si="2"/>
        <v>1.2611488632688961E-2</v>
      </c>
      <c r="BI7" s="57">
        <f t="shared" si="2"/>
        <v>7.1093696917536751E-3</v>
      </c>
      <c r="BJ7" s="57">
        <f t="shared" si="2"/>
        <v>1.1662607467577007E-2</v>
      </c>
      <c r="BK7" s="57">
        <f t="shared" si="2"/>
        <v>4.9460381678540864E-3</v>
      </c>
      <c r="BL7" s="57">
        <f t="shared" si="2"/>
        <v>3.2560608741815608E-3</v>
      </c>
      <c r="BM7" s="57">
        <f t="shared" si="2"/>
        <v>7.5316611987159138E-3</v>
      </c>
      <c r="BN7" s="57">
        <f t="shared" si="2"/>
        <v>6.7094413613207051E-3</v>
      </c>
      <c r="BO7" s="57">
        <f t="shared" si="2"/>
        <v>1.0016650943191156E-2</v>
      </c>
      <c r="BP7" s="57">
        <f t="shared" si="2"/>
        <v>1.1587415687776825E-2</v>
      </c>
      <c r="BQ7" s="57">
        <f t="shared" ref="BQ7:EB7" si="3">(BQ6-BP6)/BP6</f>
        <v>1.8722368549824905E-4</v>
      </c>
      <c r="BR7" s="57">
        <f t="shared" si="3"/>
        <v>-1.4336948059406867E-3</v>
      </c>
      <c r="BS7" s="57">
        <f t="shared" si="3"/>
        <v>-3.7363667348329927E-3</v>
      </c>
      <c r="BT7" s="57">
        <f t="shared" si="3"/>
        <v>-5.792347857323076E-3</v>
      </c>
      <c r="BU7" s="57">
        <f t="shared" si="3"/>
        <v>4.90346834359549E-3</v>
      </c>
      <c r="BV7" s="57">
        <f t="shared" si="3"/>
        <v>5.2840299877797443E-3</v>
      </c>
      <c r="BW7" s="57">
        <f t="shared" si="3"/>
        <v>1.5213124246901384E-2</v>
      </c>
      <c r="BX7" s="57">
        <f t="shared" si="3"/>
        <v>-2.348638628395041E-3</v>
      </c>
      <c r="BY7" s="57">
        <f t="shared" si="3"/>
        <v>1.1304208915569457E-2</v>
      </c>
      <c r="BZ7" s="57">
        <f t="shared" si="3"/>
        <v>2.4816577640138838E-3</v>
      </c>
      <c r="CA7" s="57">
        <f t="shared" si="3"/>
        <v>1.2037551521383966E-2</v>
      </c>
      <c r="CB7" s="57">
        <f t="shared" si="3"/>
        <v>1.7214676418167291E-2</v>
      </c>
      <c r="CC7" s="57">
        <f t="shared" si="3"/>
        <v>3.6694439241701962E-3</v>
      </c>
      <c r="CD7" s="57">
        <f t="shared" si="3"/>
        <v>-1.3745221779655065E-3</v>
      </c>
      <c r="CE7" s="57">
        <f t="shared" si="3"/>
        <v>1.9330078164245383E-3</v>
      </c>
      <c r="CF7" s="57">
        <f t="shared" si="3"/>
        <v>1.8049383112194966E-3</v>
      </c>
      <c r="CG7" s="57">
        <f t="shared" si="3"/>
        <v>-2.4683103384768143E-3</v>
      </c>
      <c r="CH7" s="57">
        <f t="shared" si="3"/>
        <v>-3.4898725464028624E-3</v>
      </c>
      <c r="CI7" s="57">
        <f t="shared" si="3"/>
        <v>-4.5915901401643302E-3</v>
      </c>
      <c r="CJ7" s="57">
        <f t="shared" si="3"/>
        <v>-3.4757627255806427E-3</v>
      </c>
      <c r="CK7" s="57">
        <f t="shared" si="3"/>
        <v>1.5449831696314374E-3</v>
      </c>
      <c r="CL7" s="57">
        <f t="shared" si="3"/>
        <v>-4.7332072496113096E-3</v>
      </c>
      <c r="CM7" s="57">
        <f t="shared" si="3"/>
        <v>2.6986402926344431E-3</v>
      </c>
      <c r="CN7" s="57">
        <f t="shared" si="3"/>
        <v>6.6014913276716235E-4</v>
      </c>
      <c r="CO7" s="57">
        <f t="shared" si="3"/>
        <v>3.6030513277497877E-3</v>
      </c>
      <c r="CP7" s="57">
        <f t="shared" si="3"/>
        <v>2.4615048552525925E-3</v>
      </c>
      <c r="CQ7" s="57">
        <f t="shared" si="3"/>
        <v>-1.2323709218570305E-2</v>
      </c>
      <c r="CR7" s="57">
        <f t="shared" si="3"/>
        <v>-1.4646941301923099E-3</v>
      </c>
      <c r="CS7" s="57">
        <f t="shared" si="3"/>
        <v>5.2536287476601098E-3</v>
      </c>
      <c r="CT7" s="57">
        <f t="shared" si="3"/>
        <v>4.7418152808558871E-3</v>
      </c>
      <c r="CU7" s="57">
        <f t="shared" si="3"/>
        <v>2.2256295789168792E-2</v>
      </c>
      <c r="CV7" s="57">
        <f t="shared" si="3"/>
        <v>-1.0673857865505825E-2</v>
      </c>
      <c r="CW7" s="57">
        <f t="shared" si="3"/>
        <v>2.781872366333937E-3</v>
      </c>
      <c r="CX7" s="57">
        <f t="shared" si="3"/>
        <v>-2.3127944668689198E-3</v>
      </c>
      <c r="CY7" s="57">
        <f t="shared" si="3"/>
        <v>1.5674577356941956E-3</v>
      </c>
      <c r="CZ7" s="57">
        <f t="shared" si="3"/>
        <v>3.0120843143760568E-3</v>
      </c>
      <c r="DA7" s="57">
        <f t="shared" si="3"/>
        <v>-6.08977233099188E-3</v>
      </c>
      <c r="DB7" s="57">
        <f t="shared" si="3"/>
        <v>-7.5145007007251857E-3</v>
      </c>
      <c r="DC7" s="57">
        <f t="shared" si="3"/>
        <v>-3.7978186783995021E-3</v>
      </c>
      <c r="DD7" s="57">
        <f t="shared" si="3"/>
        <v>-3.9035488835850191E-3</v>
      </c>
      <c r="DE7" s="57">
        <f t="shared" si="3"/>
        <v>-5.8019282759519232E-3</v>
      </c>
      <c r="DF7" s="57">
        <f t="shared" si="3"/>
        <v>-2.5800321889730242E-3</v>
      </c>
      <c r="DG7" s="57">
        <f t="shared" si="3"/>
        <v>1.0771782733121743E-2</v>
      </c>
      <c r="DH7" s="57">
        <f t="shared" si="3"/>
        <v>-1.2787573143659123E-2</v>
      </c>
      <c r="DI7" s="57">
        <f t="shared" si="3"/>
        <v>-5.2174950674509371E-3</v>
      </c>
      <c r="DJ7" s="57">
        <f t="shared" si="3"/>
        <v>1.4104868247707958E-3</v>
      </c>
      <c r="DK7" s="57">
        <f t="shared" si="3"/>
        <v>-1.0904517320214869E-3</v>
      </c>
      <c r="DL7" s="57">
        <f t="shared" si="3"/>
        <v>5.7890112162092312E-4</v>
      </c>
      <c r="DM7" s="57">
        <f t="shared" si="3"/>
        <v>-8.3478835842175413E-4</v>
      </c>
      <c r="DN7" s="57">
        <f t="shared" si="3"/>
        <v>4.1153880355950044E-4</v>
      </c>
      <c r="DO7" s="57">
        <f t="shared" si="3"/>
        <v>-1.3583462532299742E-2</v>
      </c>
      <c r="DP7" s="57">
        <f t="shared" si="3"/>
        <v>5.6456801326127092E-3</v>
      </c>
      <c r="DQ7" s="57">
        <f t="shared" si="3"/>
        <v>-7.9062585309029685E-3</v>
      </c>
      <c r="DR7" s="57">
        <f t="shared" si="3"/>
        <v>-2.3336463066003753E-3</v>
      </c>
      <c r="DS7" s="57">
        <f t="shared" si="3"/>
        <v>2.6458624581024406E-2</v>
      </c>
      <c r="DT7" s="57">
        <f t="shared" si="3"/>
        <v>-9.7059698278072343E-3</v>
      </c>
      <c r="DU7" s="57">
        <f t="shared" si="3"/>
        <v>-1.0513604927889844E-2</v>
      </c>
      <c r="DV7" s="57">
        <f t="shared" si="3"/>
        <v>-6.8344472889328009E-3</v>
      </c>
      <c r="DW7" s="57">
        <f t="shared" si="3"/>
        <v>5.4208766982392692E-3</v>
      </c>
      <c r="DX7" s="57">
        <f t="shared" si="3"/>
        <v>-1.8426359546698978E-3</v>
      </c>
      <c r="DY7" s="57">
        <f t="shared" si="3"/>
        <v>-5.0046728481271856E-3</v>
      </c>
      <c r="DZ7" s="57">
        <f t="shared" si="3"/>
        <v>-3.1660798865276968E-4</v>
      </c>
      <c r="EA7" s="57">
        <f t="shared" si="3"/>
        <v>-1.8257175553500472E-2</v>
      </c>
      <c r="EB7" s="57">
        <f t="shared" si="3"/>
        <v>3.5614818000967792E-3</v>
      </c>
      <c r="EC7" s="57">
        <f t="shared" ref="EC7:GE7" si="4">(EC6-EB6)/EB6</f>
        <v>-1.1036557794059975E-3</v>
      </c>
      <c r="ED7" s="57">
        <f t="shared" si="4"/>
        <v>3.9432244334028435E-3</v>
      </c>
      <c r="EE7" s="57">
        <f t="shared" si="4"/>
        <v>1.2202054048047457E-2</v>
      </c>
      <c r="EF7" s="57">
        <f t="shared" si="4"/>
        <v>-1.1843838670449939E-2</v>
      </c>
      <c r="EG7" s="57">
        <f t="shared" si="4"/>
        <v>-7.0504685356817802E-4</v>
      </c>
      <c r="EH7" s="57">
        <f t="shared" si="4"/>
        <v>-1.4425173820458218E-2</v>
      </c>
      <c r="EI7" s="57">
        <f t="shared" si="4"/>
        <v>2.3710510502693194E-3</v>
      </c>
      <c r="EJ7" s="57">
        <f t="shared" si="4"/>
        <v>-7.0725214794295239E-3</v>
      </c>
      <c r="EK7" s="57">
        <f t="shared" si="4"/>
        <v>2.1207405373123919E-3</v>
      </c>
      <c r="EL7" s="57">
        <f t="shared" si="4"/>
        <v>4.6675004078081672E-3</v>
      </c>
      <c r="EM7" s="57">
        <f t="shared" si="4"/>
        <v>-1.6139123356591279E-2</v>
      </c>
      <c r="EN7" s="57">
        <f t="shared" si="4"/>
        <v>-1.144200006161077E-4</v>
      </c>
      <c r="EO7" s="57">
        <f t="shared" si="4"/>
        <v>-5.1957025971911073E-3</v>
      </c>
      <c r="EP7" s="57">
        <f t="shared" si="4"/>
        <v>9.8660997714869708E-4</v>
      </c>
      <c r="EQ7" s="57">
        <f t="shared" si="4"/>
        <v>8.2165927438513676E-3</v>
      </c>
      <c r="ER7" s="57">
        <f t="shared" si="4"/>
        <v>9.4165714999660255E-3</v>
      </c>
      <c r="ES7" s="57">
        <f t="shared" si="4"/>
        <v>0</v>
      </c>
      <c r="ET7" s="57">
        <f t="shared" si="4"/>
        <v>1.3050663064886334E-3</v>
      </c>
      <c r="EU7" s="57">
        <f t="shared" si="4"/>
        <v>-4.7580424797338617E-3</v>
      </c>
      <c r="EV7" s="57">
        <f t="shared" si="4"/>
        <v>8.4110520352131089E-4</v>
      </c>
      <c r="EW7" s="57">
        <f t="shared" si="4"/>
        <v>6.7493130941028421E-4</v>
      </c>
      <c r="EX7" s="57">
        <f t="shared" si="4"/>
        <v>5.5785699366427627E-3</v>
      </c>
      <c r="EY7" s="57">
        <f t="shared" si="4"/>
        <v>-1.2962482149811761E-2</v>
      </c>
      <c r="EZ7" s="57">
        <f t="shared" si="4"/>
        <v>7.8476245591191374E-4</v>
      </c>
      <c r="FA7" s="57">
        <f t="shared" si="4"/>
        <v>2.5451924993483695E-3</v>
      </c>
      <c r="FB7" s="57">
        <f t="shared" si="4"/>
        <v>5.0927554406839277E-3</v>
      </c>
      <c r="FC7" s="57">
        <f t="shared" si="4"/>
        <v>1.4287888009738283E-2</v>
      </c>
      <c r="FD7" s="57">
        <f t="shared" si="4"/>
        <v>7.1729677484339274E-3</v>
      </c>
      <c r="FE7" s="57">
        <f t="shared" si="4"/>
        <v>7.4453144948506255E-3</v>
      </c>
      <c r="FF7" s="57">
        <f t="shared" si="4"/>
        <v>1.4594716754777078E-3</v>
      </c>
      <c r="FG7" s="57">
        <f t="shared" si="4"/>
        <v>1.7159126858589054E-2</v>
      </c>
      <c r="FH7" s="57">
        <f t="shared" si="4"/>
        <v>6.5707899462144866E-3</v>
      </c>
      <c r="FI7" s="57">
        <f t="shared" si="4"/>
        <v>1.0147181510129673E-2</v>
      </c>
      <c r="FJ7" s="57">
        <f t="shared" si="4"/>
        <v>3.894930676351653E-4</v>
      </c>
      <c r="FK7" s="57">
        <f t="shared" si="4"/>
        <v>2.664236850044438E-3</v>
      </c>
      <c r="FL7" s="57">
        <f t="shared" si="4"/>
        <v>8.7602845415234235E-3</v>
      </c>
      <c r="FM7" s="57">
        <f t="shared" si="4"/>
        <v>2.7348505002136288E-3</v>
      </c>
      <c r="FN7" s="57">
        <f t="shared" si="4"/>
        <v>3.8810559848857893E-3</v>
      </c>
      <c r="FO7" s="57">
        <f t="shared" si="4"/>
        <v>3.6642401236495849E-2</v>
      </c>
      <c r="FP7" s="57">
        <f t="shared" si="4"/>
        <v>-2.8873378165932117E-3</v>
      </c>
      <c r="FQ7" s="57">
        <f t="shared" si="4"/>
        <v>-6.4499508990224351E-4</v>
      </c>
      <c r="FR7" s="57">
        <f t="shared" si="4"/>
        <v>6.4250411861614494E-3</v>
      </c>
      <c r="FS7" s="57">
        <f t="shared" si="4"/>
        <v>7.3122586733170925E-3</v>
      </c>
      <c r="FT7" s="57">
        <f t="shared" si="4"/>
        <v>4.2537978289380607E-3</v>
      </c>
      <c r="FU7" s="57">
        <f t="shared" si="4"/>
        <v>6.7810549280678941E-3</v>
      </c>
      <c r="FV7" s="57">
        <f t="shared" si="4"/>
        <v>5.2434626897280697E-3</v>
      </c>
      <c r="FW7" s="57">
        <f t="shared" si="4"/>
        <v>-8.7976043128388214E-3</v>
      </c>
      <c r="FX7" s="57">
        <f t="shared" si="4"/>
        <v>7.2721061970414374E-3</v>
      </c>
      <c r="FY7" s="57">
        <f t="shared" si="4"/>
        <v>1.218967664386362E-3</v>
      </c>
      <c r="FZ7" s="57">
        <f t="shared" si="4"/>
        <v>-5.3930571445775875E-3</v>
      </c>
      <c r="GA7" s="57">
        <f t="shared" si="4"/>
        <v>4.4772759091717462E-2</v>
      </c>
      <c r="GB7" s="57">
        <f t="shared" si="4"/>
        <v>1.0140830787562272E-4</v>
      </c>
      <c r="GC7" s="57">
        <f t="shared" si="4"/>
        <v>-9.449933819681719E-3</v>
      </c>
      <c r="GD7" s="57">
        <f t="shared" si="4"/>
        <v>-1.0452235586590137E-2</v>
      </c>
      <c r="GE7" s="57">
        <f t="shared" si="4"/>
        <v>-6.3361054564397366E-3</v>
      </c>
    </row>
    <row r="8" spans="1:187" ht="7.5" customHeight="1" x14ac:dyDescent="0.25">
      <c r="A8" s="52" t="s">
        <v>246</v>
      </c>
      <c r="B8" s="52" t="s">
        <v>247</v>
      </c>
      <c r="C8" s="53">
        <v>50939</v>
      </c>
      <c r="D8" s="53">
        <v>49164</v>
      </c>
      <c r="E8" s="53">
        <v>46079</v>
      </c>
      <c r="F8" s="53">
        <v>46815</v>
      </c>
      <c r="G8" s="53">
        <v>47035</v>
      </c>
      <c r="H8" s="53">
        <v>47014</v>
      </c>
      <c r="I8" s="53">
        <v>47693</v>
      </c>
      <c r="J8" s="53">
        <v>50467</v>
      </c>
      <c r="K8" s="53">
        <v>50722</v>
      </c>
      <c r="L8" s="53">
        <v>51457</v>
      </c>
      <c r="M8" s="53">
        <v>51979</v>
      </c>
      <c r="N8" s="53">
        <v>53526</v>
      </c>
      <c r="O8" s="53">
        <v>69462</v>
      </c>
      <c r="P8" s="53">
        <v>61208</v>
      </c>
      <c r="Q8" s="53">
        <v>56416</v>
      </c>
      <c r="R8" s="53">
        <v>50426</v>
      </c>
      <c r="S8" s="53">
        <v>51652</v>
      </c>
      <c r="T8" s="53">
        <v>53292</v>
      </c>
      <c r="U8" s="53">
        <v>55742</v>
      </c>
      <c r="V8" s="53">
        <v>56891</v>
      </c>
      <c r="W8" s="53">
        <v>57673</v>
      </c>
      <c r="X8" s="53">
        <v>58661</v>
      </c>
      <c r="Y8" s="53">
        <v>58885</v>
      </c>
      <c r="Z8" s="53">
        <v>61290</v>
      </c>
      <c r="AA8" s="53">
        <v>70355</v>
      </c>
      <c r="AB8" s="53">
        <v>62689</v>
      </c>
      <c r="AC8" s="53">
        <v>56409</v>
      </c>
      <c r="AD8" s="53">
        <v>55903</v>
      </c>
      <c r="AE8" s="53">
        <v>57412</v>
      </c>
      <c r="AF8" s="53">
        <v>58555</v>
      </c>
      <c r="AG8" s="53">
        <v>59938</v>
      </c>
      <c r="AH8" s="53">
        <v>63310</v>
      </c>
      <c r="AI8" s="53">
        <v>64243</v>
      </c>
      <c r="AJ8" s="53">
        <v>60190</v>
      </c>
      <c r="AK8" s="53">
        <v>57784</v>
      </c>
      <c r="AL8" s="53">
        <v>58073</v>
      </c>
      <c r="AM8" s="53">
        <v>61372</v>
      </c>
      <c r="AN8" s="53">
        <v>56785</v>
      </c>
      <c r="AO8" s="53">
        <v>55943</v>
      </c>
      <c r="AP8" s="53">
        <v>59858</v>
      </c>
      <c r="AQ8" s="53">
        <v>56912</v>
      </c>
      <c r="AR8" s="53">
        <v>58675</v>
      </c>
      <c r="AS8" s="53">
        <v>61227</v>
      </c>
      <c r="AT8" s="53">
        <v>62834</v>
      </c>
      <c r="AU8" s="53">
        <v>65694</v>
      </c>
      <c r="AV8" s="53">
        <v>67734</v>
      </c>
      <c r="AW8" s="53">
        <v>65239</v>
      </c>
      <c r="AX8" s="53">
        <v>64321</v>
      </c>
      <c r="AY8" s="53">
        <v>66644</v>
      </c>
      <c r="AZ8" s="53">
        <v>63508</v>
      </c>
      <c r="BA8" s="53">
        <v>63110</v>
      </c>
      <c r="BB8" s="53">
        <v>64363</v>
      </c>
      <c r="BC8" s="53">
        <v>63301</v>
      </c>
      <c r="BD8" s="53">
        <v>62683</v>
      </c>
      <c r="BE8" s="53">
        <v>63977</v>
      </c>
      <c r="BF8" s="53">
        <v>64621</v>
      </c>
      <c r="BG8" s="53">
        <v>67970</v>
      </c>
      <c r="BH8" s="53">
        <v>65487</v>
      </c>
      <c r="BI8" s="53">
        <v>66410</v>
      </c>
      <c r="BJ8" s="53">
        <v>67438</v>
      </c>
      <c r="BK8" s="53">
        <v>67370</v>
      </c>
      <c r="BL8" s="53">
        <v>62639</v>
      </c>
      <c r="BM8" s="53">
        <v>63809</v>
      </c>
      <c r="BN8" s="53">
        <v>64240</v>
      </c>
      <c r="BO8" s="53">
        <v>65644</v>
      </c>
      <c r="BP8" s="53">
        <v>66734</v>
      </c>
      <c r="BQ8" s="53">
        <v>66762</v>
      </c>
      <c r="BR8" s="53">
        <v>66899</v>
      </c>
      <c r="BS8" s="53">
        <v>68148</v>
      </c>
      <c r="BT8" s="53">
        <v>69316</v>
      </c>
      <c r="BU8" s="53">
        <v>67831</v>
      </c>
      <c r="BV8" s="53">
        <v>65759</v>
      </c>
      <c r="BW8" s="53">
        <v>72354</v>
      </c>
      <c r="BX8" s="53">
        <v>67419</v>
      </c>
      <c r="BY8" s="53">
        <v>69336</v>
      </c>
      <c r="BZ8" s="53">
        <v>70773</v>
      </c>
      <c r="CA8" s="53">
        <v>72644</v>
      </c>
      <c r="CB8" s="53">
        <v>76595</v>
      </c>
      <c r="CC8" s="53">
        <v>78041</v>
      </c>
      <c r="CD8" s="53">
        <v>74637</v>
      </c>
      <c r="CE8" s="53">
        <v>76705</v>
      </c>
      <c r="CF8" s="53">
        <v>75744</v>
      </c>
      <c r="CG8" s="53">
        <v>75067</v>
      </c>
      <c r="CH8" s="53">
        <v>74987</v>
      </c>
      <c r="CI8" s="53">
        <v>75988</v>
      </c>
      <c r="CJ8" s="53">
        <v>75349</v>
      </c>
      <c r="CK8" s="53">
        <v>76142</v>
      </c>
      <c r="CL8" s="53">
        <v>78105</v>
      </c>
      <c r="CM8" s="53">
        <v>78577</v>
      </c>
      <c r="CN8" s="53">
        <v>81286</v>
      </c>
      <c r="CO8" s="53">
        <v>84735</v>
      </c>
      <c r="CP8" s="53">
        <v>86697</v>
      </c>
      <c r="CQ8" s="53">
        <v>87416</v>
      </c>
      <c r="CR8" s="53">
        <v>86642</v>
      </c>
      <c r="CS8" s="53">
        <v>89029</v>
      </c>
      <c r="CT8" s="53">
        <v>92276</v>
      </c>
      <c r="CU8" s="53">
        <v>108968</v>
      </c>
      <c r="CV8" s="53">
        <v>103914</v>
      </c>
      <c r="CW8" s="53">
        <v>104992</v>
      </c>
      <c r="CX8" s="53">
        <v>104031</v>
      </c>
      <c r="CY8" s="53">
        <v>105657</v>
      </c>
      <c r="CZ8" s="53">
        <v>107886</v>
      </c>
      <c r="DA8" s="53">
        <v>108800</v>
      </c>
      <c r="DB8" s="53">
        <v>110257</v>
      </c>
      <c r="DC8" s="53">
        <v>113418</v>
      </c>
      <c r="DD8" s="53">
        <v>115042</v>
      </c>
      <c r="DE8" s="53">
        <v>115334</v>
      </c>
      <c r="DF8" s="53">
        <v>118645</v>
      </c>
      <c r="DG8" s="53">
        <v>128922</v>
      </c>
      <c r="DH8" s="53">
        <v>125134</v>
      </c>
      <c r="DI8" s="53">
        <v>126743</v>
      </c>
      <c r="DJ8" s="53">
        <v>128723</v>
      </c>
      <c r="DK8" s="53">
        <v>132963</v>
      </c>
      <c r="DL8" s="53">
        <v>132624</v>
      </c>
      <c r="DM8" s="53">
        <v>133843</v>
      </c>
      <c r="DN8" s="53">
        <v>137409</v>
      </c>
      <c r="DO8" s="53">
        <v>139866</v>
      </c>
      <c r="DP8" s="53">
        <v>142087</v>
      </c>
      <c r="DQ8" s="53">
        <v>143042</v>
      </c>
      <c r="DR8" s="53">
        <v>143674</v>
      </c>
      <c r="DS8" s="53">
        <v>155806</v>
      </c>
      <c r="DT8" s="53">
        <v>153910</v>
      </c>
      <c r="DU8" s="53">
        <v>149401</v>
      </c>
      <c r="DV8" s="53">
        <v>151657</v>
      </c>
      <c r="DW8" s="53">
        <v>152931</v>
      </c>
      <c r="DX8" s="53">
        <v>153932</v>
      </c>
      <c r="DY8" s="53">
        <v>153868</v>
      </c>
      <c r="DZ8" s="53">
        <v>156126</v>
      </c>
      <c r="EA8" s="53">
        <v>153078</v>
      </c>
      <c r="EB8" s="53">
        <v>154327</v>
      </c>
      <c r="EC8" s="53">
        <v>156047</v>
      </c>
      <c r="ED8" s="53">
        <v>158240</v>
      </c>
      <c r="EE8" s="53">
        <v>164569</v>
      </c>
      <c r="EF8" s="53">
        <v>162493</v>
      </c>
      <c r="EG8" s="53">
        <v>163938</v>
      </c>
      <c r="EH8" s="53">
        <v>157472</v>
      </c>
      <c r="EI8" s="53">
        <v>160628</v>
      </c>
      <c r="EJ8" s="53">
        <v>160889</v>
      </c>
      <c r="EK8" s="53">
        <v>163490</v>
      </c>
      <c r="EL8" s="53">
        <v>168058</v>
      </c>
      <c r="EM8" s="53">
        <v>166460</v>
      </c>
      <c r="EN8" s="53">
        <v>167361</v>
      </c>
      <c r="EO8" s="53">
        <v>165875</v>
      </c>
      <c r="EP8" s="53">
        <v>165571</v>
      </c>
      <c r="EQ8" s="53">
        <v>169425</v>
      </c>
      <c r="ER8" s="53">
        <v>174767</v>
      </c>
      <c r="ES8" s="53">
        <v>175506</v>
      </c>
      <c r="ET8" s="53">
        <v>176958</v>
      </c>
      <c r="EU8" s="53">
        <v>175768</v>
      </c>
      <c r="EV8" s="53">
        <v>176077</v>
      </c>
      <c r="EW8" s="53">
        <v>178297</v>
      </c>
      <c r="EX8" s="53">
        <v>182180</v>
      </c>
      <c r="EY8" s="53">
        <v>179635</v>
      </c>
      <c r="EZ8" s="53">
        <v>180917</v>
      </c>
      <c r="FA8" s="53">
        <v>183427</v>
      </c>
      <c r="FB8" s="53">
        <v>185863</v>
      </c>
      <c r="FC8" s="53">
        <v>190538</v>
      </c>
      <c r="FD8" s="53">
        <v>192385</v>
      </c>
      <c r="FE8" s="53">
        <v>195574</v>
      </c>
      <c r="FF8" s="53">
        <v>199047</v>
      </c>
      <c r="FG8" s="53">
        <v>205826</v>
      </c>
      <c r="FH8" s="53">
        <v>208511</v>
      </c>
      <c r="FI8" s="53">
        <v>213650</v>
      </c>
      <c r="FJ8" s="53">
        <v>215393</v>
      </c>
      <c r="FK8" s="53">
        <v>218066</v>
      </c>
      <c r="FL8" s="53">
        <v>220282</v>
      </c>
      <c r="FM8" s="53">
        <v>222419</v>
      </c>
      <c r="FN8" s="53">
        <v>224038</v>
      </c>
      <c r="FO8" s="53">
        <v>241316</v>
      </c>
      <c r="FP8" s="53">
        <v>239600</v>
      </c>
      <c r="FQ8" s="53">
        <v>238803</v>
      </c>
      <c r="FR8" s="53">
        <v>241915</v>
      </c>
      <c r="FS8" s="53">
        <v>246235</v>
      </c>
      <c r="FT8" s="53">
        <v>248333</v>
      </c>
      <c r="FU8" s="53">
        <v>250651</v>
      </c>
      <c r="FV8" s="53">
        <v>254492</v>
      </c>
      <c r="FW8" s="53">
        <v>254482</v>
      </c>
      <c r="FX8" s="53">
        <v>257068</v>
      </c>
      <c r="FY8" s="53">
        <v>257749</v>
      </c>
      <c r="FZ8" s="53">
        <v>255428</v>
      </c>
      <c r="GA8" s="53">
        <v>276074</v>
      </c>
      <c r="GB8" s="53">
        <v>275246</v>
      </c>
      <c r="GC8" s="53">
        <v>270240</v>
      </c>
      <c r="GD8" s="53">
        <v>267355</v>
      </c>
      <c r="GE8" s="53">
        <v>264962</v>
      </c>
    </row>
    <row r="9" spans="1:187" ht="7.5" customHeight="1" x14ac:dyDescent="0.25">
      <c r="A9" s="52" t="s">
        <v>248</v>
      </c>
      <c r="B9" s="52" t="s">
        <v>249</v>
      </c>
      <c r="C9" s="53">
        <v>28188</v>
      </c>
      <c r="D9" s="53">
        <v>26199</v>
      </c>
      <c r="E9" s="53">
        <v>25491</v>
      </c>
      <c r="F9" s="53">
        <v>25083</v>
      </c>
      <c r="G9" s="53">
        <v>23898</v>
      </c>
      <c r="H9" s="53">
        <v>23435</v>
      </c>
      <c r="I9" s="53">
        <v>22851</v>
      </c>
      <c r="J9" s="53">
        <v>22313</v>
      </c>
      <c r="K9" s="53">
        <v>19645</v>
      </c>
      <c r="L9" s="53">
        <v>18962</v>
      </c>
      <c r="M9" s="53">
        <v>18612</v>
      </c>
      <c r="N9" s="53">
        <v>18519</v>
      </c>
      <c r="O9" s="53">
        <v>18258</v>
      </c>
      <c r="P9" s="53">
        <v>17565</v>
      </c>
      <c r="Q9" s="53">
        <v>17685</v>
      </c>
      <c r="R9" s="53">
        <v>17967</v>
      </c>
      <c r="S9" s="53">
        <v>17805</v>
      </c>
      <c r="T9" s="53">
        <v>17498</v>
      </c>
      <c r="U9" s="53">
        <v>17831</v>
      </c>
      <c r="V9" s="53">
        <v>18241</v>
      </c>
      <c r="W9" s="53">
        <v>16879</v>
      </c>
      <c r="X9" s="53">
        <v>16646</v>
      </c>
      <c r="Y9" s="53">
        <v>15529</v>
      </c>
      <c r="Z9" s="53">
        <v>15543</v>
      </c>
      <c r="AA9" s="53">
        <v>16690</v>
      </c>
      <c r="AB9" s="53">
        <v>16073</v>
      </c>
      <c r="AC9" s="53">
        <v>15839</v>
      </c>
      <c r="AD9" s="53">
        <v>15065</v>
      </c>
      <c r="AE9" s="53">
        <v>15062</v>
      </c>
      <c r="AF9" s="53">
        <v>14993</v>
      </c>
      <c r="AG9" s="53">
        <v>15054</v>
      </c>
      <c r="AH9" s="53">
        <v>15816</v>
      </c>
      <c r="AI9" s="53">
        <v>15342</v>
      </c>
      <c r="AJ9" s="53">
        <v>14982</v>
      </c>
      <c r="AK9" s="53">
        <v>13826</v>
      </c>
      <c r="AL9" s="53">
        <v>13891</v>
      </c>
      <c r="AM9" s="53">
        <v>14090</v>
      </c>
      <c r="AN9" s="53">
        <v>13509</v>
      </c>
      <c r="AO9" s="53">
        <v>13233</v>
      </c>
      <c r="AP9" s="53">
        <v>13490</v>
      </c>
      <c r="AQ9" s="53">
        <v>13302</v>
      </c>
      <c r="AR9" s="53">
        <v>13460</v>
      </c>
      <c r="AS9" s="53">
        <v>13789</v>
      </c>
      <c r="AT9" s="53">
        <v>14389</v>
      </c>
      <c r="AU9" s="53">
        <v>13745</v>
      </c>
      <c r="AV9" s="53">
        <v>13406</v>
      </c>
      <c r="AW9" s="53">
        <v>13626</v>
      </c>
      <c r="AX9" s="53">
        <v>13186</v>
      </c>
      <c r="AY9" s="53">
        <v>13724</v>
      </c>
      <c r="AZ9" s="53">
        <v>13353</v>
      </c>
      <c r="BA9" s="53">
        <v>13333</v>
      </c>
      <c r="BB9" s="53">
        <v>13863</v>
      </c>
      <c r="BC9" s="53">
        <v>14243</v>
      </c>
      <c r="BD9" s="53">
        <v>14251</v>
      </c>
      <c r="BE9" s="53">
        <v>14494</v>
      </c>
      <c r="BF9" s="53">
        <v>14708</v>
      </c>
      <c r="BG9" s="53">
        <v>14283</v>
      </c>
      <c r="BH9" s="53">
        <v>14490</v>
      </c>
      <c r="BI9" s="53">
        <v>14188</v>
      </c>
      <c r="BJ9" s="53">
        <v>14451</v>
      </c>
      <c r="BK9" s="53">
        <v>14605</v>
      </c>
      <c r="BL9" s="53">
        <v>14382</v>
      </c>
      <c r="BM9" s="53">
        <v>14724</v>
      </c>
      <c r="BN9" s="53">
        <v>14789</v>
      </c>
      <c r="BO9" s="53">
        <v>15273</v>
      </c>
      <c r="BP9" s="53">
        <v>15031</v>
      </c>
      <c r="BQ9" s="53">
        <v>15135</v>
      </c>
      <c r="BR9" s="53">
        <v>15388</v>
      </c>
      <c r="BS9" s="53">
        <v>15227</v>
      </c>
      <c r="BT9" s="53">
        <v>15524</v>
      </c>
      <c r="BU9" s="53">
        <v>15289</v>
      </c>
      <c r="BV9" s="53">
        <v>15681</v>
      </c>
      <c r="BW9" s="53">
        <v>16187</v>
      </c>
      <c r="BX9" s="53">
        <v>15661</v>
      </c>
      <c r="BY9" s="53">
        <v>16217</v>
      </c>
      <c r="BZ9" s="53">
        <v>17185</v>
      </c>
      <c r="CA9" s="53">
        <v>17828</v>
      </c>
      <c r="CB9" s="53">
        <v>18408</v>
      </c>
      <c r="CC9" s="53">
        <v>18491</v>
      </c>
      <c r="CD9" s="53">
        <v>18910</v>
      </c>
      <c r="CE9" s="53">
        <v>18874</v>
      </c>
      <c r="CF9" s="53">
        <v>19114</v>
      </c>
      <c r="CG9" s="53">
        <v>19647</v>
      </c>
      <c r="CH9" s="53">
        <v>20346</v>
      </c>
      <c r="CI9" s="53">
        <v>20996</v>
      </c>
      <c r="CJ9" s="53">
        <v>21553</v>
      </c>
      <c r="CK9" s="53">
        <v>21807</v>
      </c>
      <c r="CL9" s="53">
        <v>22093</v>
      </c>
      <c r="CM9" s="53">
        <v>24093</v>
      </c>
      <c r="CN9" s="53">
        <v>24623</v>
      </c>
      <c r="CO9" s="53">
        <v>25027</v>
      </c>
      <c r="CP9" s="53">
        <v>25849</v>
      </c>
      <c r="CQ9" s="53">
        <v>25866</v>
      </c>
      <c r="CR9" s="53">
        <v>26193</v>
      </c>
      <c r="CS9" s="53">
        <v>25877</v>
      </c>
      <c r="CT9" s="53">
        <v>26089</v>
      </c>
      <c r="CU9" s="53">
        <v>26688</v>
      </c>
      <c r="CV9" s="53">
        <v>27347</v>
      </c>
      <c r="CW9" s="53">
        <v>27406</v>
      </c>
      <c r="CX9" s="53">
        <v>27512</v>
      </c>
      <c r="CY9" s="53">
        <v>27748</v>
      </c>
      <c r="CZ9" s="53">
        <v>28294</v>
      </c>
      <c r="DA9" s="53">
        <v>28015</v>
      </c>
      <c r="DB9" s="53">
        <v>27536</v>
      </c>
      <c r="DC9" s="53">
        <v>27315</v>
      </c>
      <c r="DD9" s="53">
        <v>27403</v>
      </c>
      <c r="DE9" s="53">
        <v>26924</v>
      </c>
      <c r="DF9" s="53">
        <v>24741</v>
      </c>
      <c r="DG9" s="53">
        <v>24583</v>
      </c>
      <c r="DH9" s="53">
        <v>24320</v>
      </c>
      <c r="DI9" s="53">
        <v>24667</v>
      </c>
      <c r="DJ9" s="53">
        <v>25147</v>
      </c>
      <c r="DK9" s="53">
        <v>25542</v>
      </c>
      <c r="DL9" s="53">
        <v>25792</v>
      </c>
      <c r="DM9" s="53">
        <v>26558</v>
      </c>
      <c r="DN9" s="53">
        <v>26543</v>
      </c>
      <c r="DO9" s="53">
        <v>26933</v>
      </c>
      <c r="DP9" s="53">
        <v>27648</v>
      </c>
      <c r="DQ9" s="53">
        <v>28848</v>
      </c>
      <c r="DR9" s="53">
        <v>29384</v>
      </c>
      <c r="DS9" s="53">
        <v>30218</v>
      </c>
      <c r="DT9" s="53">
        <v>30412</v>
      </c>
      <c r="DU9" s="53">
        <v>30452</v>
      </c>
      <c r="DV9" s="53">
        <v>28776</v>
      </c>
      <c r="DW9" s="53">
        <v>28852</v>
      </c>
      <c r="DX9" s="53">
        <v>29364</v>
      </c>
      <c r="DY9" s="53">
        <v>29177</v>
      </c>
      <c r="DZ9" s="53">
        <v>29219</v>
      </c>
      <c r="EA9" s="53">
        <v>29631</v>
      </c>
      <c r="EB9" s="53">
        <v>29742</v>
      </c>
      <c r="EC9" s="53">
        <v>30587</v>
      </c>
      <c r="ED9" s="53">
        <v>31264</v>
      </c>
      <c r="EE9" s="53">
        <v>31745</v>
      </c>
      <c r="EF9" s="53">
        <v>31913</v>
      </c>
      <c r="EG9" s="53">
        <v>32158</v>
      </c>
      <c r="EH9" s="53">
        <v>31655</v>
      </c>
      <c r="EI9" s="53">
        <v>31628</v>
      </c>
      <c r="EJ9" s="53">
        <v>31693</v>
      </c>
      <c r="EK9" s="53">
        <v>32070</v>
      </c>
      <c r="EL9" s="53">
        <v>32486</v>
      </c>
      <c r="EM9" s="53">
        <v>32418</v>
      </c>
      <c r="EN9" s="53">
        <v>32899</v>
      </c>
      <c r="EO9" s="53">
        <v>33335</v>
      </c>
      <c r="EP9" s="53">
        <v>33568</v>
      </c>
      <c r="EQ9" s="53">
        <v>34012</v>
      </c>
      <c r="ER9" s="53">
        <v>34945</v>
      </c>
      <c r="ES9" s="53">
        <v>35427</v>
      </c>
      <c r="ET9" s="53">
        <v>35793</v>
      </c>
      <c r="EU9" s="53">
        <v>36662</v>
      </c>
      <c r="EV9" s="53">
        <v>37482</v>
      </c>
      <c r="EW9" s="53">
        <v>37825</v>
      </c>
      <c r="EX9" s="53">
        <v>38610</v>
      </c>
      <c r="EY9" s="53">
        <v>39026</v>
      </c>
      <c r="EZ9" s="53">
        <v>39580</v>
      </c>
      <c r="FA9" s="53">
        <v>40460</v>
      </c>
      <c r="FB9" s="53">
        <v>41318</v>
      </c>
      <c r="FC9" s="53">
        <v>42021</v>
      </c>
      <c r="FD9" s="53">
        <v>43916</v>
      </c>
      <c r="FE9" s="53">
        <v>44266</v>
      </c>
      <c r="FF9" s="53">
        <v>43738</v>
      </c>
      <c r="FG9" s="53">
        <v>44975</v>
      </c>
      <c r="FH9" s="53">
        <v>45778</v>
      </c>
      <c r="FI9" s="53">
        <v>46515</v>
      </c>
      <c r="FJ9" s="53">
        <v>46872</v>
      </c>
      <c r="FK9" s="53">
        <v>47912</v>
      </c>
      <c r="FL9" s="53">
        <v>48850</v>
      </c>
      <c r="FM9" s="53">
        <v>49745</v>
      </c>
      <c r="FN9" s="53">
        <v>50363</v>
      </c>
      <c r="FO9" s="53">
        <v>51442</v>
      </c>
      <c r="FP9" s="53">
        <v>52919</v>
      </c>
      <c r="FQ9" s="53">
        <v>53519</v>
      </c>
      <c r="FR9" s="53">
        <v>54384</v>
      </c>
      <c r="FS9" s="53">
        <v>55321</v>
      </c>
      <c r="FT9" s="53">
        <v>56096</v>
      </c>
      <c r="FU9" s="53">
        <v>57591</v>
      </c>
      <c r="FV9" s="53">
        <v>58175</v>
      </c>
      <c r="FW9" s="53">
        <v>56046</v>
      </c>
      <c r="FX9" s="53">
        <v>56594</v>
      </c>
      <c r="FY9" s="53">
        <v>56837</v>
      </c>
      <c r="FZ9" s="53">
        <v>57116</v>
      </c>
      <c r="GA9" s="53">
        <v>59079</v>
      </c>
      <c r="GB9" s="53">
        <v>61142</v>
      </c>
      <c r="GC9" s="53">
        <v>61936</v>
      </c>
      <c r="GD9" s="53">
        <v>61225</v>
      </c>
      <c r="GE9" s="53">
        <v>60667</v>
      </c>
    </row>
    <row r="10" spans="1:187" ht="7.5" customHeight="1" x14ac:dyDescent="0.25">
      <c r="A10" s="52" t="s">
        <v>250</v>
      </c>
      <c r="B10" s="52" t="s">
        <v>251</v>
      </c>
      <c r="C10" s="53">
        <v>234982</v>
      </c>
      <c r="D10" s="53">
        <v>243951</v>
      </c>
      <c r="E10" s="53">
        <v>249056</v>
      </c>
      <c r="F10" s="53">
        <v>250999</v>
      </c>
      <c r="G10" s="53">
        <v>254018</v>
      </c>
      <c r="H10" s="53">
        <v>255609</v>
      </c>
      <c r="I10" s="53">
        <v>255143</v>
      </c>
      <c r="J10" s="53">
        <v>254914</v>
      </c>
      <c r="K10" s="53">
        <v>256990</v>
      </c>
      <c r="L10" s="53">
        <v>258974</v>
      </c>
      <c r="M10" s="53">
        <v>262133</v>
      </c>
      <c r="N10" s="53">
        <v>261450</v>
      </c>
      <c r="O10" s="53">
        <v>263462</v>
      </c>
      <c r="P10" s="53">
        <v>276133</v>
      </c>
      <c r="Q10" s="53">
        <v>279585</v>
      </c>
      <c r="R10" s="53">
        <v>283044</v>
      </c>
      <c r="S10" s="53">
        <v>284577</v>
      </c>
      <c r="T10" s="53">
        <v>286800</v>
      </c>
      <c r="U10" s="53">
        <v>287753</v>
      </c>
      <c r="V10" s="53">
        <v>290424</v>
      </c>
      <c r="W10" s="53">
        <v>293898</v>
      </c>
      <c r="X10" s="53">
        <v>294712</v>
      </c>
      <c r="Y10" s="53">
        <v>284651</v>
      </c>
      <c r="Z10" s="53">
        <v>277657</v>
      </c>
      <c r="AA10" s="53">
        <v>272142</v>
      </c>
      <c r="AB10" s="53">
        <v>274454</v>
      </c>
      <c r="AC10" s="53">
        <v>274647</v>
      </c>
      <c r="AD10" s="53">
        <v>273338</v>
      </c>
      <c r="AE10" s="53">
        <v>273055</v>
      </c>
      <c r="AF10" s="53">
        <v>277355</v>
      </c>
      <c r="AG10" s="53">
        <v>279545</v>
      </c>
      <c r="AH10" s="53">
        <v>277676</v>
      </c>
      <c r="AI10" s="53">
        <v>279739</v>
      </c>
      <c r="AJ10" s="53">
        <v>285894</v>
      </c>
      <c r="AK10" s="53">
        <v>291468</v>
      </c>
      <c r="AL10" s="53">
        <v>294564</v>
      </c>
      <c r="AM10" s="53">
        <v>293676</v>
      </c>
      <c r="AN10" s="53">
        <v>302097</v>
      </c>
      <c r="AO10" s="53">
        <v>306493</v>
      </c>
      <c r="AP10" s="53">
        <v>306746</v>
      </c>
      <c r="AQ10" s="53">
        <v>311318</v>
      </c>
      <c r="AR10" s="53">
        <v>314131</v>
      </c>
      <c r="AS10" s="53">
        <v>314115</v>
      </c>
      <c r="AT10" s="53">
        <v>311902</v>
      </c>
      <c r="AU10" s="53">
        <v>312151</v>
      </c>
      <c r="AV10" s="53">
        <v>318149</v>
      </c>
      <c r="AW10" s="53">
        <v>321779</v>
      </c>
      <c r="AX10" s="53">
        <v>326400</v>
      </c>
      <c r="AY10" s="53">
        <v>329090</v>
      </c>
      <c r="AZ10" s="53">
        <v>338143</v>
      </c>
      <c r="BA10" s="53">
        <v>342124</v>
      </c>
      <c r="BB10" s="53">
        <v>345570</v>
      </c>
      <c r="BC10" s="53">
        <v>350374</v>
      </c>
      <c r="BD10" s="53">
        <v>354356</v>
      </c>
      <c r="BE10" s="53">
        <v>357224</v>
      </c>
      <c r="BF10" s="53">
        <v>356068</v>
      </c>
      <c r="BG10" s="53">
        <v>353778</v>
      </c>
      <c r="BH10" s="53">
        <v>361553</v>
      </c>
      <c r="BI10" s="53">
        <v>364072</v>
      </c>
      <c r="BJ10" s="53">
        <v>367966</v>
      </c>
      <c r="BK10" s="53">
        <v>370105</v>
      </c>
      <c r="BL10" s="53">
        <v>376532</v>
      </c>
      <c r="BM10" s="53">
        <v>378435</v>
      </c>
      <c r="BN10" s="53">
        <v>381005</v>
      </c>
      <c r="BO10" s="53">
        <v>383725</v>
      </c>
      <c r="BP10" s="53">
        <v>388261</v>
      </c>
      <c r="BQ10" s="53">
        <v>388217</v>
      </c>
      <c r="BR10" s="53">
        <v>387153</v>
      </c>
      <c r="BS10" s="53">
        <v>384311</v>
      </c>
      <c r="BT10" s="53">
        <v>380137</v>
      </c>
      <c r="BU10" s="53">
        <v>384137</v>
      </c>
      <c r="BV10" s="53">
        <v>388287</v>
      </c>
      <c r="BW10" s="53">
        <v>388331</v>
      </c>
      <c r="BX10" s="53">
        <v>392672</v>
      </c>
      <c r="BY10" s="53">
        <v>395577</v>
      </c>
      <c r="BZ10" s="53">
        <v>394367</v>
      </c>
      <c r="CA10" s="53">
        <v>397658</v>
      </c>
      <c r="CB10" s="53">
        <v>401530</v>
      </c>
      <c r="CC10" s="53">
        <v>401823</v>
      </c>
      <c r="CD10" s="53">
        <v>404123</v>
      </c>
      <c r="CE10" s="53">
        <v>403053</v>
      </c>
      <c r="CF10" s="53">
        <v>404674</v>
      </c>
      <c r="CG10" s="53">
        <v>403585</v>
      </c>
      <c r="CH10" s="53">
        <v>401228</v>
      </c>
      <c r="CI10" s="53">
        <v>397296</v>
      </c>
      <c r="CJ10" s="53">
        <v>395660</v>
      </c>
      <c r="CK10" s="53">
        <v>395374</v>
      </c>
      <c r="CL10" s="53">
        <v>390790</v>
      </c>
      <c r="CM10" s="53">
        <v>389643</v>
      </c>
      <c r="CN10" s="53">
        <v>386729</v>
      </c>
      <c r="CO10" s="53">
        <v>384651</v>
      </c>
      <c r="CP10" s="53">
        <v>383083</v>
      </c>
      <c r="CQ10" s="53">
        <v>376241</v>
      </c>
      <c r="CR10" s="53">
        <v>375970</v>
      </c>
      <c r="CS10" s="53">
        <v>376467</v>
      </c>
      <c r="CT10" s="53">
        <v>375339</v>
      </c>
      <c r="CU10" s="53">
        <v>369035</v>
      </c>
      <c r="CV10" s="53">
        <v>368043</v>
      </c>
      <c r="CW10" s="53">
        <v>368295</v>
      </c>
      <c r="CX10" s="53">
        <v>367992</v>
      </c>
      <c r="CY10" s="53">
        <v>366912</v>
      </c>
      <c r="CZ10" s="53">
        <v>365645</v>
      </c>
      <c r="DA10" s="53">
        <v>361954</v>
      </c>
      <c r="DB10" s="53">
        <v>357228</v>
      </c>
      <c r="DC10" s="53">
        <v>352408</v>
      </c>
      <c r="DD10" s="53">
        <v>348770</v>
      </c>
      <c r="DE10" s="53">
        <v>346109</v>
      </c>
      <c r="DF10" s="53">
        <v>343721</v>
      </c>
      <c r="DG10" s="53">
        <v>338847</v>
      </c>
      <c r="DH10" s="53">
        <v>336602</v>
      </c>
      <c r="DI10" s="53">
        <v>332110</v>
      </c>
      <c r="DJ10" s="53">
        <v>330333</v>
      </c>
      <c r="DK10" s="53">
        <v>325170</v>
      </c>
      <c r="DL10" s="53">
        <v>325539</v>
      </c>
      <c r="DM10" s="53">
        <v>323150</v>
      </c>
      <c r="DN10" s="53">
        <v>319798</v>
      </c>
      <c r="DO10" s="53">
        <v>310380</v>
      </c>
      <c r="DP10" s="53">
        <v>310138</v>
      </c>
      <c r="DQ10" s="53">
        <v>304188</v>
      </c>
      <c r="DR10" s="53">
        <v>301910</v>
      </c>
      <c r="DS10" s="53">
        <v>301512</v>
      </c>
      <c r="DT10" s="53">
        <v>298481</v>
      </c>
      <c r="DU10" s="53">
        <v>297874</v>
      </c>
      <c r="DV10" s="53">
        <v>294030</v>
      </c>
      <c r="DW10" s="53">
        <v>295251</v>
      </c>
      <c r="DX10" s="53">
        <v>292860</v>
      </c>
      <c r="DY10" s="53">
        <v>290727</v>
      </c>
      <c r="DZ10" s="53">
        <v>288278</v>
      </c>
      <c r="EA10" s="53">
        <v>282267</v>
      </c>
      <c r="EB10" s="53">
        <v>282561</v>
      </c>
      <c r="EC10" s="53">
        <v>279482</v>
      </c>
      <c r="ED10" s="53">
        <v>278450</v>
      </c>
      <c r="EE10" s="53">
        <v>277350</v>
      </c>
      <c r="EF10" s="53">
        <v>273649</v>
      </c>
      <c r="EG10" s="53">
        <v>271627</v>
      </c>
      <c r="EH10" s="53">
        <v>271850</v>
      </c>
      <c r="EI10" s="53">
        <v>269813</v>
      </c>
      <c r="EJ10" s="53">
        <v>266220</v>
      </c>
      <c r="EK10" s="53">
        <v>264215</v>
      </c>
      <c r="EL10" s="53">
        <v>261377</v>
      </c>
      <c r="EM10" s="53">
        <v>255589</v>
      </c>
      <c r="EN10" s="53">
        <v>254155</v>
      </c>
      <c r="EO10" s="53">
        <v>252844</v>
      </c>
      <c r="EP10" s="53">
        <v>253361</v>
      </c>
      <c r="EQ10" s="53">
        <v>252781</v>
      </c>
      <c r="ER10" s="53">
        <v>250802</v>
      </c>
      <c r="ES10" s="53">
        <v>249580</v>
      </c>
      <c r="ET10" s="53">
        <v>248363</v>
      </c>
      <c r="EU10" s="53">
        <v>246489</v>
      </c>
      <c r="EV10" s="53">
        <v>245748</v>
      </c>
      <c r="EW10" s="53">
        <v>243493</v>
      </c>
      <c r="EX10" s="53">
        <v>241390</v>
      </c>
      <c r="EY10" s="53">
        <v>237529</v>
      </c>
      <c r="EZ10" s="53">
        <v>236049</v>
      </c>
      <c r="FA10" s="53">
        <v>233822</v>
      </c>
      <c r="FB10" s="53">
        <v>232859</v>
      </c>
      <c r="FC10" s="53">
        <v>234053</v>
      </c>
      <c r="FD10" s="53">
        <v>233659</v>
      </c>
      <c r="FE10" s="53">
        <v>233619</v>
      </c>
      <c r="FF10" s="53">
        <v>231365</v>
      </c>
      <c r="FG10" s="53">
        <v>231485</v>
      </c>
      <c r="FH10" s="53">
        <v>231166</v>
      </c>
      <c r="FI10" s="53">
        <v>230216</v>
      </c>
      <c r="FJ10" s="53">
        <v>228308</v>
      </c>
      <c r="FK10" s="53">
        <v>225901</v>
      </c>
      <c r="FL10" s="53">
        <v>227055</v>
      </c>
      <c r="FM10" s="53">
        <v>225381</v>
      </c>
      <c r="FN10" s="53">
        <v>225074</v>
      </c>
      <c r="FO10" s="53">
        <v>225021</v>
      </c>
      <c r="FP10" s="53">
        <v>223765</v>
      </c>
      <c r="FQ10" s="53">
        <v>223628</v>
      </c>
      <c r="FR10" s="53">
        <v>222966</v>
      </c>
      <c r="FS10" s="53">
        <v>221506</v>
      </c>
      <c r="FT10" s="53">
        <v>220857</v>
      </c>
      <c r="FU10" s="53">
        <v>220607</v>
      </c>
      <c r="FV10" s="53">
        <v>218955</v>
      </c>
      <c r="FW10" s="53">
        <v>216417</v>
      </c>
      <c r="FX10" s="53">
        <v>217115</v>
      </c>
      <c r="FY10" s="53">
        <v>216838</v>
      </c>
      <c r="FZ10" s="53">
        <v>216014</v>
      </c>
      <c r="GA10" s="53">
        <v>217070</v>
      </c>
      <c r="GB10" s="53">
        <v>215892</v>
      </c>
      <c r="GC10" s="53">
        <v>214884</v>
      </c>
      <c r="GD10" s="53">
        <v>212762</v>
      </c>
      <c r="GE10" s="53">
        <v>212283</v>
      </c>
    </row>
    <row r="11" spans="1:187" s="55" customFormat="1" ht="7.5" customHeight="1" x14ac:dyDescent="0.25">
      <c r="A11" s="55">
        <v>1.2</v>
      </c>
      <c r="B11" s="55" t="s">
        <v>252</v>
      </c>
      <c r="C11" s="56">
        <v>189095</v>
      </c>
      <c r="D11" s="56">
        <v>194433</v>
      </c>
      <c r="E11" s="56">
        <v>201360</v>
      </c>
      <c r="F11" s="56">
        <v>202361</v>
      </c>
      <c r="G11" s="56">
        <v>205966</v>
      </c>
      <c r="H11" s="56">
        <v>206718</v>
      </c>
      <c r="I11" s="56">
        <v>202676</v>
      </c>
      <c r="J11" s="56">
        <v>210681</v>
      </c>
      <c r="K11" s="56">
        <v>236056</v>
      </c>
      <c r="L11" s="56">
        <v>236809</v>
      </c>
      <c r="M11" s="56">
        <v>240302</v>
      </c>
      <c r="N11" s="56">
        <v>237258</v>
      </c>
      <c r="O11" s="56">
        <v>251472</v>
      </c>
      <c r="P11" s="56">
        <v>257028</v>
      </c>
      <c r="Q11" s="56">
        <v>261017</v>
      </c>
      <c r="R11" s="56">
        <v>256264</v>
      </c>
      <c r="S11" s="56">
        <v>259241</v>
      </c>
      <c r="T11" s="56">
        <v>255600</v>
      </c>
      <c r="U11" s="56">
        <v>266567</v>
      </c>
      <c r="V11" s="56">
        <v>270705</v>
      </c>
      <c r="W11" s="56">
        <v>287620</v>
      </c>
      <c r="X11" s="56">
        <v>297638</v>
      </c>
      <c r="Y11" s="56">
        <v>282284</v>
      </c>
      <c r="Z11" s="56">
        <v>272635</v>
      </c>
      <c r="AA11" s="56">
        <v>260700</v>
      </c>
      <c r="AB11" s="56">
        <v>266773</v>
      </c>
      <c r="AC11" s="56">
        <v>263777</v>
      </c>
      <c r="AD11" s="56">
        <v>260078</v>
      </c>
      <c r="AE11" s="56">
        <v>262225</v>
      </c>
      <c r="AF11" s="56">
        <v>263341</v>
      </c>
      <c r="AG11" s="56">
        <v>257294</v>
      </c>
      <c r="AH11" s="56">
        <v>254977</v>
      </c>
      <c r="AI11" s="56">
        <v>277819</v>
      </c>
      <c r="AJ11" s="56">
        <v>280153</v>
      </c>
      <c r="AK11" s="56">
        <v>288350</v>
      </c>
      <c r="AL11" s="56">
        <v>291162</v>
      </c>
      <c r="AM11" s="56">
        <v>293288</v>
      </c>
      <c r="AN11" s="56">
        <v>308633</v>
      </c>
      <c r="AO11" s="56">
        <v>309311</v>
      </c>
      <c r="AP11" s="56">
        <v>312626</v>
      </c>
      <c r="AQ11" s="56">
        <v>311666</v>
      </c>
      <c r="AR11" s="56">
        <v>318049</v>
      </c>
      <c r="AS11" s="56">
        <v>319345</v>
      </c>
      <c r="AT11" s="56">
        <v>327278</v>
      </c>
      <c r="AU11" s="56">
        <v>351414</v>
      </c>
      <c r="AV11" s="56">
        <v>357811</v>
      </c>
      <c r="AW11" s="56">
        <v>360460</v>
      </c>
      <c r="AX11" s="56">
        <v>368162</v>
      </c>
      <c r="AY11" s="56">
        <v>375767</v>
      </c>
      <c r="AZ11" s="56">
        <v>379858</v>
      </c>
      <c r="BA11" s="56">
        <v>373623</v>
      </c>
      <c r="BB11" s="56">
        <v>374189</v>
      </c>
      <c r="BC11" s="56">
        <v>378838</v>
      </c>
      <c r="BD11" s="56">
        <v>379323</v>
      </c>
      <c r="BE11" s="56">
        <v>383851</v>
      </c>
      <c r="BF11" s="56">
        <v>390012</v>
      </c>
      <c r="BG11" s="56">
        <v>409123</v>
      </c>
      <c r="BH11" s="56">
        <v>416433</v>
      </c>
      <c r="BI11" s="56">
        <v>422116</v>
      </c>
      <c r="BJ11" s="56">
        <v>420021</v>
      </c>
      <c r="BK11" s="56">
        <v>423146</v>
      </c>
      <c r="BL11" s="56">
        <v>419453</v>
      </c>
      <c r="BM11" s="56">
        <v>422821</v>
      </c>
      <c r="BN11" s="56">
        <v>424619</v>
      </c>
      <c r="BO11" s="56">
        <v>426643</v>
      </c>
      <c r="BP11" s="56">
        <v>428579</v>
      </c>
      <c r="BQ11" s="56">
        <v>434997</v>
      </c>
      <c r="BR11" s="56">
        <v>443445</v>
      </c>
      <c r="BS11" s="56">
        <v>462317</v>
      </c>
      <c r="BT11" s="56">
        <v>465442</v>
      </c>
      <c r="BU11" s="56">
        <v>465607</v>
      </c>
      <c r="BV11" s="56">
        <v>460501</v>
      </c>
      <c r="BW11" s="56">
        <v>453831</v>
      </c>
      <c r="BX11" s="56">
        <v>452808</v>
      </c>
      <c r="BY11" s="56">
        <v>452092</v>
      </c>
      <c r="BZ11" s="56">
        <v>450285</v>
      </c>
      <c r="CA11" s="56">
        <v>455318</v>
      </c>
      <c r="CB11" s="56">
        <v>444338</v>
      </c>
      <c r="CC11" s="56">
        <v>441181</v>
      </c>
      <c r="CD11" s="56">
        <v>437239</v>
      </c>
      <c r="CE11" s="56">
        <v>449321</v>
      </c>
      <c r="CF11" s="56">
        <v>456517</v>
      </c>
      <c r="CG11" s="56">
        <v>450434</v>
      </c>
      <c r="CH11" s="56">
        <v>454441</v>
      </c>
      <c r="CI11" s="56">
        <v>455809</v>
      </c>
      <c r="CJ11" s="56">
        <v>457418</v>
      </c>
      <c r="CK11" s="56">
        <v>452979</v>
      </c>
      <c r="CL11" s="56">
        <v>458989</v>
      </c>
      <c r="CM11" s="56">
        <v>455815</v>
      </c>
      <c r="CN11" s="56">
        <v>456395</v>
      </c>
      <c r="CO11" s="56">
        <v>460725</v>
      </c>
      <c r="CP11" s="56">
        <v>462157</v>
      </c>
      <c r="CQ11" s="56">
        <v>472813</v>
      </c>
      <c r="CR11" s="56">
        <v>470960</v>
      </c>
      <c r="CS11" s="56">
        <v>467327</v>
      </c>
      <c r="CT11" s="56">
        <v>465426</v>
      </c>
      <c r="CU11" s="56">
        <v>472730</v>
      </c>
      <c r="CV11" s="56">
        <v>473661</v>
      </c>
      <c r="CW11" s="56">
        <v>474192</v>
      </c>
      <c r="CX11" s="56">
        <v>474823</v>
      </c>
      <c r="CY11" s="56">
        <v>475428</v>
      </c>
      <c r="CZ11" s="56">
        <v>474363</v>
      </c>
      <c r="DA11" s="56">
        <v>472565</v>
      </c>
      <c r="DB11" s="56">
        <v>473491</v>
      </c>
      <c r="DC11" s="56">
        <v>481624</v>
      </c>
      <c r="DD11" s="56">
        <v>481902</v>
      </c>
      <c r="DE11" s="56">
        <v>483620</v>
      </c>
      <c r="DF11" s="56">
        <v>487036</v>
      </c>
      <c r="DG11" s="56">
        <v>493221</v>
      </c>
      <c r="DH11" s="56">
        <v>498260</v>
      </c>
      <c r="DI11" s="56">
        <v>496976</v>
      </c>
      <c r="DJ11" s="56">
        <v>497630</v>
      </c>
      <c r="DK11" s="56">
        <v>492061</v>
      </c>
      <c r="DL11" s="56">
        <v>489373</v>
      </c>
      <c r="DM11" s="56">
        <v>490843</v>
      </c>
      <c r="DN11" s="56">
        <v>494418</v>
      </c>
      <c r="DO11" s="56">
        <v>516145</v>
      </c>
      <c r="DP11" s="56">
        <v>515333</v>
      </c>
      <c r="DQ11" s="56">
        <v>516496</v>
      </c>
      <c r="DR11" s="56">
        <v>522001</v>
      </c>
      <c r="DS11" s="56">
        <v>526511</v>
      </c>
      <c r="DT11" s="56">
        <v>531095</v>
      </c>
      <c r="DU11" s="56">
        <v>526013</v>
      </c>
      <c r="DV11" s="56">
        <v>524283</v>
      </c>
      <c r="DW11" s="56">
        <v>522693</v>
      </c>
      <c r="DX11" s="56">
        <v>518784</v>
      </c>
      <c r="DY11" s="56">
        <v>515026</v>
      </c>
      <c r="DZ11" s="56">
        <v>520534</v>
      </c>
      <c r="EA11" s="56">
        <v>529748</v>
      </c>
      <c r="EB11" s="56">
        <v>530528</v>
      </c>
      <c r="EC11" s="56">
        <v>529207</v>
      </c>
      <c r="ED11" s="56">
        <v>530009</v>
      </c>
      <c r="EE11" s="56">
        <v>528007</v>
      </c>
      <c r="EF11" s="56">
        <v>533637</v>
      </c>
      <c r="EG11" s="56">
        <v>527432</v>
      </c>
      <c r="EH11" s="56">
        <v>523165</v>
      </c>
      <c r="EI11" s="56">
        <v>516227</v>
      </c>
      <c r="EJ11" s="56">
        <v>509502</v>
      </c>
      <c r="EK11" s="56">
        <v>513643</v>
      </c>
      <c r="EL11" s="56">
        <v>514278</v>
      </c>
      <c r="EM11" s="56">
        <v>527078</v>
      </c>
      <c r="EN11" s="56">
        <v>531464</v>
      </c>
      <c r="EO11" s="56">
        <v>531202</v>
      </c>
      <c r="EP11" s="56">
        <v>526783</v>
      </c>
      <c r="EQ11" s="56">
        <v>532625</v>
      </c>
      <c r="ER11" s="56">
        <v>542851</v>
      </c>
      <c r="ES11" s="56">
        <v>545326</v>
      </c>
      <c r="ET11" s="56">
        <v>542116</v>
      </c>
      <c r="EU11" s="56">
        <v>539666</v>
      </c>
      <c r="EV11" s="56">
        <v>534670</v>
      </c>
      <c r="EW11" s="56">
        <v>534996</v>
      </c>
      <c r="EX11" s="56">
        <v>538066</v>
      </c>
      <c r="EY11" s="56">
        <v>554108</v>
      </c>
      <c r="EZ11" s="56">
        <v>555831</v>
      </c>
      <c r="FA11" s="56">
        <v>559263</v>
      </c>
      <c r="FB11" s="56">
        <v>556357</v>
      </c>
      <c r="FC11" s="56">
        <v>560640</v>
      </c>
      <c r="FD11" s="56">
        <v>567765</v>
      </c>
      <c r="FE11" s="56">
        <v>568385</v>
      </c>
      <c r="FF11" s="56">
        <v>597698</v>
      </c>
      <c r="FG11" s="56">
        <v>559577</v>
      </c>
      <c r="FH11" s="56">
        <v>564630</v>
      </c>
      <c r="FI11" s="56">
        <v>565322</v>
      </c>
      <c r="FJ11" s="56">
        <v>564998</v>
      </c>
      <c r="FK11" s="56">
        <v>577962</v>
      </c>
      <c r="FL11" s="56">
        <v>582031</v>
      </c>
      <c r="FM11" s="56">
        <v>583633</v>
      </c>
      <c r="FN11" s="56">
        <v>584861</v>
      </c>
      <c r="FO11" s="56">
        <v>594655</v>
      </c>
      <c r="FP11" s="56">
        <v>597644</v>
      </c>
      <c r="FQ11" s="56">
        <v>599785</v>
      </c>
      <c r="FR11" s="56">
        <v>602258</v>
      </c>
      <c r="FS11" s="56">
        <v>604869</v>
      </c>
      <c r="FT11" s="56">
        <v>609603</v>
      </c>
      <c r="FU11" s="56">
        <v>617777</v>
      </c>
      <c r="FV11" s="56">
        <v>622899</v>
      </c>
      <c r="FW11" s="56">
        <v>648250</v>
      </c>
      <c r="FX11" s="56">
        <v>654201</v>
      </c>
      <c r="FY11" s="56">
        <v>661866</v>
      </c>
      <c r="FZ11" s="56">
        <v>656119</v>
      </c>
      <c r="GA11" s="56">
        <v>663836</v>
      </c>
      <c r="GB11" s="56">
        <v>682115</v>
      </c>
      <c r="GC11" s="56">
        <v>681947</v>
      </c>
      <c r="GD11" s="56">
        <v>686028</v>
      </c>
      <c r="GE11" s="56">
        <v>690332</v>
      </c>
    </row>
    <row r="12" spans="1:187" s="55" customFormat="1" ht="7.5" customHeight="1" x14ac:dyDescent="0.25">
      <c r="B12" s="55" t="s">
        <v>253</v>
      </c>
      <c r="C12" s="56"/>
      <c r="D12" s="57">
        <f>(D11-C11)/C11</f>
        <v>2.8229196964488747E-2</v>
      </c>
      <c r="E12" s="57">
        <f t="shared" ref="E12:BP12" si="5">(E11-D11)/D11</f>
        <v>3.5626668312477822E-2</v>
      </c>
      <c r="F12" s="57">
        <f t="shared" si="5"/>
        <v>4.971195868096941E-3</v>
      </c>
      <c r="G12" s="57">
        <f t="shared" si="5"/>
        <v>1.7814697496059025E-2</v>
      </c>
      <c r="H12" s="57">
        <f t="shared" si="5"/>
        <v>3.651088043657691E-3</v>
      </c>
      <c r="I12" s="57">
        <f t="shared" si="5"/>
        <v>-1.9553207751622986E-2</v>
      </c>
      <c r="J12" s="57">
        <f t="shared" si="5"/>
        <v>3.9496536343721016E-2</v>
      </c>
      <c r="K12" s="57">
        <f t="shared" si="5"/>
        <v>0.12044275468599447</v>
      </c>
      <c r="L12" s="57">
        <f t="shared" si="5"/>
        <v>3.1899210356864474E-3</v>
      </c>
      <c r="M12" s="57">
        <f t="shared" si="5"/>
        <v>1.4750283984139117E-2</v>
      </c>
      <c r="N12" s="57">
        <f t="shared" si="5"/>
        <v>-1.2667393529808325E-2</v>
      </c>
      <c r="O12" s="57">
        <f t="shared" si="5"/>
        <v>5.990946564499406E-2</v>
      </c>
      <c r="P12" s="57">
        <f t="shared" si="5"/>
        <v>2.2093911051727429E-2</v>
      </c>
      <c r="Q12" s="57">
        <f t="shared" si="5"/>
        <v>1.5519709914873088E-2</v>
      </c>
      <c r="R12" s="57">
        <f t="shared" si="5"/>
        <v>-1.8209541907232098E-2</v>
      </c>
      <c r="S12" s="57">
        <f t="shared" si="5"/>
        <v>1.161692629475853E-2</v>
      </c>
      <c r="T12" s="57">
        <f t="shared" si="5"/>
        <v>-1.4044846301318078E-2</v>
      </c>
      <c r="U12" s="57">
        <f t="shared" si="5"/>
        <v>4.2906885758998432E-2</v>
      </c>
      <c r="V12" s="57">
        <f t="shared" si="5"/>
        <v>1.552330183406048E-2</v>
      </c>
      <c r="W12" s="57">
        <f t="shared" si="5"/>
        <v>6.2484992888938141E-2</v>
      </c>
      <c r="X12" s="57">
        <f t="shared" si="5"/>
        <v>3.483067936861136E-2</v>
      </c>
      <c r="Y12" s="57">
        <f t="shared" si="5"/>
        <v>-5.1586154993650005E-2</v>
      </c>
      <c r="Z12" s="57">
        <f t="shared" si="5"/>
        <v>-3.4181887744257559E-2</v>
      </c>
      <c r="AA12" s="57">
        <f t="shared" si="5"/>
        <v>-4.3776477708291309E-2</v>
      </c>
      <c r="AB12" s="57">
        <f t="shared" si="5"/>
        <v>2.3294975067126966E-2</v>
      </c>
      <c r="AC12" s="57">
        <f t="shared" si="5"/>
        <v>-1.1230521829420519E-2</v>
      </c>
      <c r="AD12" s="57">
        <f t="shared" si="5"/>
        <v>-1.4023208998510105E-2</v>
      </c>
      <c r="AE12" s="57">
        <f t="shared" si="5"/>
        <v>8.2552157429694167E-3</v>
      </c>
      <c r="AF12" s="57">
        <f t="shared" si="5"/>
        <v>4.2558871198398324E-3</v>
      </c>
      <c r="AG12" s="57">
        <f t="shared" si="5"/>
        <v>-2.2962622607189918E-2</v>
      </c>
      <c r="AH12" s="57">
        <f t="shared" si="5"/>
        <v>-9.0052624623971015E-3</v>
      </c>
      <c r="AI12" s="57">
        <f t="shared" si="5"/>
        <v>8.9584550763402188E-2</v>
      </c>
      <c r="AJ12" s="57">
        <f t="shared" si="5"/>
        <v>8.4011532688549016E-3</v>
      </c>
      <c r="AK12" s="57">
        <f t="shared" si="5"/>
        <v>2.9259012039849652E-2</v>
      </c>
      <c r="AL12" s="57">
        <f t="shared" si="5"/>
        <v>9.7520374544823995E-3</v>
      </c>
      <c r="AM12" s="57">
        <f t="shared" si="5"/>
        <v>7.3017770176053197E-3</v>
      </c>
      <c r="AN12" s="57">
        <f t="shared" si="5"/>
        <v>5.232058590873135E-2</v>
      </c>
      <c r="AO12" s="57">
        <f t="shared" si="5"/>
        <v>2.1967838824753024E-3</v>
      </c>
      <c r="AP12" s="57">
        <f t="shared" si="5"/>
        <v>1.0717368603121131E-2</v>
      </c>
      <c r="AQ12" s="57">
        <f t="shared" si="5"/>
        <v>-3.0707618688144938E-3</v>
      </c>
      <c r="AR12" s="57">
        <f t="shared" si="5"/>
        <v>2.0480257711781202E-2</v>
      </c>
      <c r="AS12" s="57">
        <f t="shared" si="5"/>
        <v>4.0748438133746687E-3</v>
      </c>
      <c r="AT12" s="57">
        <f t="shared" si="5"/>
        <v>2.4841472388795815E-2</v>
      </c>
      <c r="AU12" s="57">
        <f t="shared" si="5"/>
        <v>7.3747700731488217E-2</v>
      </c>
      <c r="AV12" s="57">
        <f t="shared" si="5"/>
        <v>1.820360031188285E-2</v>
      </c>
      <c r="AW12" s="57">
        <f t="shared" si="5"/>
        <v>7.4033498131695222E-3</v>
      </c>
      <c r="AX12" s="57">
        <f t="shared" si="5"/>
        <v>2.1367141985241082E-2</v>
      </c>
      <c r="AY12" s="57">
        <f t="shared" si="5"/>
        <v>2.0656667445309401E-2</v>
      </c>
      <c r="AZ12" s="57">
        <f t="shared" si="5"/>
        <v>1.0887065655046877E-2</v>
      </c>
      <c r="BA12" s="57">
        <f t="shared" si="5"/>
        <v>-1.6414028400086347E-2</v>
      </c>
      <c r="BB12" s="57">
        <f t="shared" si="5"/>
        <v>1.5148960315612262E-3</v>
      </c>
      <c r="BC12" s="57">
        <f t="shared" si="5"/>
        <v>1.242420274246437E-2</v>
      </c>
      <c r="BD12" s="57">
        <f t="shared" si="5"/>
        <v>1.2802305998870229E-3</v>
      </c>
      <c r="BE12" s="57">
        <f t="shared" si="5"/>
        <v>1.1937056281849505E-2</v>
      </c>
      <c r="BF12" s="57">
        <f t="shared" si="5"/>
        <v>1.6050498761238086E-2</v>
      </c>
      <c r="BG12" s="57">
        <f t="shared" si="5"/>
        <v>4.9001056377752476E-2</v>
      </c>
      <c r="BH12" s="57">
        <f t="shared" si="5"/>
        <v>1.7867487283775296E-2</v>
      </c>
      <c r="BI12" s="57">
        <f t="shared" si="5"/>
        <v>1.3646853155249463E-2</v>
      </c>
      <c r="BJ12" s="57">
        <f t="shared" si="5"/>
        <v>-4.9630907144007806E-3</v>
      </c>
      <c r="BK12" s="57">
        <f t="shared" si="5"/>
        <v>7.4401041852669271E-3</v>
      </c>
      <c r="BL12" s="57">
        <f t="shared" si="5"/>
        <v>-8.7274841307728307E-3</v>
      </c>
      <c r="BM12" s="57">
        <f t="shared" si="5"/>
        <v>8.0295050935384887E-3</v>
      </c>
      <c r="BN12" s="57">
        <f t="shared" si="5"/>
        <v>4.2523904914845761E-3</v>
      </c>
      <c r="BO12" s="57">
        <f t="shared" si="5"/>
        <v>4.7666260812634382E-3</v>
      </c>
      <c r="BP12" s="57">
        <f t="shared" si="5"/>
        <v>4.5377517034147991E-3</v>
      </c>
      <c r="BQ12" s="57">
        <f t="shared" ref="BQ12:EB12" si="6">(BQ11-BP11)/BP11</f>
        <v>1.4975068773784997E-2</v>
      </c>
      <c r="BR12" s="57">
        <f t="shared" si="6"/>
        <v>1.9420823591886842E-2</v>
      </c>
      <c r="BS12" s="57">
        <f t="shared" si="6"/>
        <v>4.2557701631543932E-2</v>
      </c>
      <c r="BT12" s="57">
        <f t="shared" si="6"/>
        <v>6.759431299303292E-3</v>
      </c>
      <c r="BU12" s="57">
        <f t="shared" si="6"/>
        <v>3.5450174242977642E-4</v>
      </c>
      <c r="BV12" s="57">
        <f t="shared" si="6"/>
        <v>-1.0966329973561393E-2</v>
      </c>
      <c r="BW12" s="57">
        <f t="shared" si="6"/>
        <v>-1.4484224789957026E-2</v>
      </c>
      <c r="BX12" s="57">
        <f t="shared" si="6"/>
        <v>-2.2541430620649536E-3</v>
      </c>
      <c r="BY12" s="57">
        <f t="shared" si="6"/>
        <v>-1.5812441476299006E-3</v>
      </c>
      <c r="BZ12" s="57">
        <f t="shared" si="6"/>
        <v>-3.9969740672252552E-3</v>
      </c>
      <c r="CA12" s="57">
        <f t="shared" si="6"/>
        <v>1.1177365446328436E-2</v>
      </c>
      <c r="CB12" s="57">
        <f t="shared" si="6"/>
        <v>-2.4115014121998252E-2</v>
      </c>
      <c r="CC12" s="57">
        <f t="shared" si="6"/>
        <v>-7.1049516359168018E-3</v>
      </c>
      <c r="CD12" s="57">
        <f t="shared" si="6"/>
        <v>-8.9351082662218004E-3</v>
      </c>
      <c r="CE12" s="57">
        <f t="shared" si="6"/>
        <v>2.7632484750902825E-2</v>
      </c>
      <c r="CF12" s="57">
        <f t="shared" si="6"/>
        <v>1.601527638369896E-2</v>
      </c>
      <c r="CG12" s="57">
        <f t="shared" si="6"/>
        <v>-1.3324804990832762E-2</v>
      </c>
      <c r="CH12" s="57">
        <f t="shared" si="6"/>
        <v>8.8958648769853071E-3</v>
      </c>
      <c r="CI12" s="57">
        <f t="shared" si="6"/>
        <v>3.0102917650476077E-3</v>
      </c>
      <c r="CJ12" s="57">
        <f t="shared" si="6"/>
        <v>3.529987341188963E-3</v>
      </c>
      <c r="CK12" s="57">
        <f t="shared" si="6"/>
        <v>-9.7044716211430251E-3</v>
      </c>
      <c r="CL12" s="57">
        <f t="shared" si="6"/>
        <v>1.3267723227787602E-2</v>
      </c>
      <c r="CM12" s="57">
        <f t="shared" si="6"/>
        <v>-6.9151984034475774E-3</v>
      </c>
      <c r="CN12" s="57">
        <f t="shared" si="6"/>
        <v>1.2724460581595603E-3</v>
      </c>
      <c r="CO12" s="57">
        <f t="shared" si="6"/>
        <v>9.4873957865445509E-3</v>
      </c>
      <c r="CP12" s="57">
        <f t="shared" si="6"/>
        <v>3.1081447718270118E-3</v>
      </c>
      <c r="CQ12" s="57">
        <f t="shared" si="6"/>
        <v>2.3057099643627597E-2</v>
      </c>
      <c r="CR12" s="57">
        <f t="shared" si="6"/>
        <v>-3.9190969791439746E-3</v>
      </c>
      <c r="CS12" s="57">
        <f t="shared" si="6"/>
        <v>-7.7140309155766945E-3</v>
      </c>
      <c r="CT12" s="57">
        <f t="shared" si="6"/>
        <v>-4.0678154696818288E-3</v>
      </c>
      <c r="CU12" s="57">
        <f t="shared" si="6"/>
        <v>1.5693149931460641E-2</v>
      </c>
      <c r="CV12" s="57">
        <f t="shared" si="6"/>
        <v>1.969411714932414E-3</v>
      </c>
      <c r="CW12" s="57">
        <f t="shared" si="6"/>
        <v>1.1210549316916529E-3</v>
      </c>
      <c r="CX12" s="57">
        <f t="shared" si="6"/>
        <v>1.3306846172014711E-3</v>
      </c>
      <c r="CY12" s="57">
        <f t="shared" si="6"/>
        <v>1.2741590024072129E-3</v>
      </c>
      <c r="CZ12" s="57">
        <f t="shared" si="6"/>
        <v>-2.2400868270274362E-3</v>
      </c>
      <c r="DA12" s="57">
        <f t="shared" si="6"/>
        <v>-3.790346211656474E-3</v>
      </c>
      <c r="DB12" s="57">
        <f t="shared" si="6"/>
        <v>1.959518796356057E-3</v>
      </c>
      <c r="DC12" s="57">
        <f t="shared" si="6"/>
        <v>1.7176672840666454E-2</v>
      </c>
      <c r="DD12" s="57">
        <f t="shared" si="6"/>
        <v>5.7721376011162233E-4</v>
      </c>
      <c r="DE12" s="57">
        <f t="shared" si="6"/>
        <v>3.5650401948943977E-3</v>
      </c>
      <c r="DF12" s="57">
        <f t="shared" si="6"/>
        <v>7.0633968818493856E-3</v>
      </c>
      <c r="DG12" s="57">
        <f t="shared" si="6"/>
        <v>1.2699266583989684E-2</v>
      </c>
      <c r="DH12" s="57">
        <f t="shared" si="6"/>
        <v>1.0216515517384702E-2</v>
      </c>
      <c r="DI12" s="57">
        <f t="shared" si="6"/>
        <v>-2.5769678481114278E-3</v>
      </c>
      <c r="DJ12" s="57">
        <f t="shared" si="6"/>
        <v>1.3159589195454106E-3</v>
      </c>
      <c r="DK12" s="57">
        <f t="shared" si="6"/>
        <v>-1.1191045555935133E-2</v>
      </c>
      <c r="DL12" s="57">
        <f t="shared" si="6"/>
        <v>-5.4627373435407398E-3</v>
      </c>
      <c r="DM12" s="57">
        <f t="shared" si="6"/>
        <v>3.0038436938695026E-3</v>
      </c>
      <c r="DN12" s="57">
        <f t="shared" si="6"/>
        <v>7.2833879672318845E-3</v>
      </c>
      <c r="DO12" s="57">
        <f t="shared" si="6"/>
        <v>4.3944597486337472E-2</v>
      </c>
      <c r="DP12" s="57">
        <f t="shared" si="6"/>
        <v>-1.5732013290838814E-3</v>
      </c>
      <c r="DQ12" s="57">
        <f t="shared" si="6"/>
        <v>2.2567931803319408E-3</v>
      </c>
      <c r="DR12" s="57">
        <f t="shared" si="6"/>
        <v>1.0658359406462006E-2</v>
      </c>
      <c r="DS12" s="57">
        <f t="shared" si="6"/>
        <v>8.6398301918961841E-3</v>
      </c>
      <c r="DT12" s="57">
        <f t="shared" si="6"/>
        <v>8.706370807067659E-3</v>
      </c>
      <c r="DU12" s="57">
        <f t="shared" si="6"/>
        <v>-9.5689095171297041E-3</v>
      </c>
      <c r="DV12" s="57">
        <f t="shared" si="6"/>
        <v>-3.2888920996249141E-3</v>
      </c>
      <c r="DW12" s="57">
        <f t="shared" si="6"/>
        <v>-3.032713248379215E-3</v>
      </c>
      <c r="DX12" s="57">
        <f t="shared" si="6"/>
        <v>-7.4785772910676059E-3</v>
      </c>
      <c r="DY12" s="57">
        <f t="shared" si="6"/>
        <v>-7.2438625709351102E-3</v>
      </c>
      <c r="DZ12" s="57">
        <f t="shared" si="6"/>
        <v>1.069460570922633E-2</v>
      </c>
      <c r="EA12" s="57">
        <f t="shared" si="6"/>
        <v>1.7701053149265945E-2</v>
      </c>
      <c r="EB12" s="57">
        <f t="shared" si="6"/>
        <v>1.4723981968785159E-3</v>
      </c>
      <c r="EC12" s="57">
        <f t="shared" ref="EC12:GE12" si="7">(EC11-EB11)/EB11</f>
        <v>-2.4899722540563363E-3</v>
      </c>
      <c r="ED12" s="57">
        <f t="shared" si="7"/>
        <v>1.5154750409575081E-3</v>
      </c>
      <c r="EE12" s="57">
        <f t="shared" si="7"/>
        <v>-3.7772943478318294E-3</v>
      </c>
      <c r="EF12" s="57">
        <f t="shared" si="7"/>
        <v>1.0662737425829582E-2</v>
      </c>
      <c r="EG12" s="57">
        <f t="shared" si="7"/>
        <v>-1.1627754447311562E-2</v>
      </c>
      <c r="EH12" s="57">
        <f t="shared" si="7"/>
        <v>-8.0901424259430602E-3</v>
      </c>
      <c r="EI12" s="57">
        <f t="shared" si="7"/>
        <v>-1.3261590511597679E-2</v>
      </c>
      <c r="EJ12" s="57">
        <f t="shared" si="7"/>
        <v>-1.3027214771796129E-2</v>
      </c>
      <c r="EK12" s="57">
        <f t="shared" si="7"/>
        <v>8.127544150955247E-3</v>
      </c>
      <c r="EL12" s="57">
        <f t="shared" si="7"/>
        <v>1.2362672128307015E-3</v>
      </c>
      <c r="EM12" s="57">
        <f t="shared" si="7"/>
        <v>2.4889262227822305E-2</v>
      </c>
      <c r="EN12" s="57">
        <f t="shared" si="7"/>
        <v>8.3213490223458392E-3</v>
      </c>
      <c r="EO12" s="57">
        <f t="shared" si="7"/>
        <v>-4.9297788749567235E-4</v>
      </c>
      <c r="EP12" s="57">
        <f t="shared" si="7"/>
        <v>-8.3188692813656578E-3</v>
      </c>
      <c r="EQ12" s="57">
        <f t="shared" si="7"/>
        <v>1.1089955446550098E-2</v>
      </c>
      <c r="ER12" s="57">
        <f t="shared" si="7"/>
        <v>1.9199249002581555E-2</v>
      </c>
      <c r="ES12" s="57">
        <f t="shared" si="7"/>
        <v>4.5592621179660715E-3</v>
      </c>
      <c r="ET12" s="57">
        <f t="shared" si="7"/>
        <v>-5.8863872252560854E-3</v>
      </c>
      <c r="EU12" s="57">
        <f t="shared" si="7"/>
        <v>-4.5193279667082318E-3</v>
      </c>
      <c r="EV12" s="57">
        <f t="shared" si="7"/>
        <v>-9.2575778351795361E-3</v>
      </c>
      <c r="EW12" s="57">
        <f t="shared" si="7"/>
        <v>6.0972188452690444E-4</v>
      </c>
      <c r="EX12" s="57">
        <f t="shared" si="7"/>
        <v>5.7383606606404534E-3</v>
      </c>
      <c r="EY12" s="57">
        <f t="shared" si="7"/>
        <v>2.9814186363754634E-2</v>
      </c>
      <c r="EZ12" s="57">
        <f t="shared" si="7"/>
        <v>3.1095021187205383E-3</v>
      </c>
      <c r="FA12" s="57">
        <f t="shared" si="7"/>
        <v>6.1745386637305222E-3</v>
      </c>
      <c r="FB12" s="57">
        <f t="shared" si="7"/>
        <v>-5.1961241848647241E-3</v>
      </c>
      <c r="FC12" s="57">
        <f t="shared" si="7"/>
        <v>7.6982944404402212E-3</v>
      </c>
      <c r="FD12" s="57">
        <f t="shared" si="7"/>
        <v>1.270869006849315E-2</v>
      </c>
      <c r="FE12" s="57">
        <f t="shared" si="7"/>
        <v>1.0920010920010921E-3</v>
      </c>
      <c r="FF12" s="57">
        <f t="shared" si="7"/>
        <v>5.157243769627981E-2</v>
      </c>
      <c r="FG12" s="57">
        <f t="shared" si="7"/>
        <v>-6.3779701454580742E-2</v>
      </c>
      <c r="FH12" s="57">
        <f t="shared" si="7"/>
        <v>9.0300351872932595E-3</v>
      </c>
      <c r="FI12" s="57">
        <f t="shared" si="7"/>
        <v>1.2255813541611322E-3</v>
      </c>
      <c r="FJ12" s="57">
        <f t="shared" si="7"/>
        <v>-5.7312469707529511E-4</v>
      </c>
      <c r="FK12" s="57">
        <f t="shared" si="7"/>
        <v>2.294521396535917E-2</v>
      </c>
      <c r="FL12" s="57">
        <f t="shared" si="7"/>
        <v>7.0402552416940906E-3</v>
      </c>
      <c r="FM12" s="57">
        <f t="shared" si="7"/>
        <v>2.7524307124534605E-3</v>
      </c>
      <c r="FN12" s="57">
        <f t="shared" si="7"/>
        <v>2.1040619704506087E-3</v>
      </c>
      <c r="FO12" s="57">
        <f t="shared" si="7"/>
        <v>1.6745859272545099E-2</v>
      </c>
      <c r="FP12" s="57">
        <f t="shared" si="7"/>
        <v>5.0264439044487982E-3</v>
      </c>
      <c r="FQ12" s="57">
        <f t="shared" si="7"/>
        <v>3.5824002248830409E-3</v>
      </c>
      <c r="FR12" s="57">
        <f t="shared" si="7"/>
        <v>4.1231441266453813E-3</v>
      </c>
      <c r="FS12" s="57">
        <f t="shared" si="7"/>
        <v>4.335351294627884E-3</v>
      </c>
      <c r="FT12" s="57">
        <f t="shared" si="7"/>
        <v>7.8264880494784816E-3</v>
      </c>
      <c r="FU12" s="57">
        <f t="shared" si="7"/>
        <v>1.340872666309057E-2</v>
      </c>
      <c r="FV12" s="57">
        <f t="shared" si="7"/>
        <v>8.2910176325761559E-3</v>
      </c>
      <c r="FW12" s="57">
        <f t="shared" si="7"/>
        <v>4.0698411781043158E-2</v>
      </c>
      <c r="FX12" s="57">
        <f t="shared" si="7"/>
        <v>9.1801002699575789E-3</v>
      </c>
      <c r="FY12" s="57">
        <f t="shared" si="7"/>
        <v>1.1716582518216879E-2</v>
      </c>
      <c r="FZ12" s="57">
        <f t="shared" si="7"/>
        <v>-8.6830264736366576E-3</v>
      </c>
      <c r="GA12" s="57">
        <f t="shared" si="7"/>
        <v>1.1761585931820294E-2</v>
      </c>
      <c r="GB12" s="57">
        <f t="shared" si="7"/>
        <v>2.7535415373676632E-2</v>
      </c>
      <c r="GC12" s="57">
        <f t="shared" si="7"/>
        <v>-2.4629278054287036E-4</v>
      </c>
      <c r="GD12" s="57">
        <f t="shared" si="7"/>
        <v>5.9843360261134662E-3</v>
      </c>
      <c r="GE12" s="57">
        <f t="shared" si="7"/>
        <v>6.2737964048114655E-3</v>
      </c>
    </row>
    <row r="13" spans="1:187" ht="7.5" customHeight="1" x14ac:dyDescent="0.25">
      <c r="A13" s="52" t="s">
        <v>254</v>
      </c>
      <c r="B13" s="52" t="s">
        <v>255</v>
      </c>
      <c r="C13" s="53">
        <v>37551</v>
      </c>
      <c r="D13" s="53">
        <v>33489</v>
      </c>
      <c r="E13" s="53">
        <v>34966</v>
      </c>
      <c r="F13" s="53">
        <v>36596</v>
      </c>
      <c r="G13" s="53">
        <v>34324</v>
      </c>
      <c r="H13" s="53">
        <v>35899</v>
      </c>
      <c r="I13" s="53">
        <v>36039</v>
      </c>
      <c r="J13" s="53">
        <v>41198</v>
      </c>
      <c r="K13" s="53">
        <v>48062</v>
      </c>
      <c r="L13" s="53">
        <v>46690</v>
      </c>
      <c r="M13" s="53">
        <v>46275</v>
      </c>
      <c r="N13" s="53">
        <v>43118</v>
      </c>
      <c r="O13" s="53">
        <v>46702</v>
      </c>
      <c r="P13" s="53">
        <v>45977</v>
      </c>
      <c r="Q13" s="53">
        <v>44455</v>
      </c>
      <c r="R13" s="53">
        <v>45124</v>
      </c>
      <c r="S13" s="53">
        <v>45320</v>
      </c>
      <c r="T13" s="53">
        <v>45207</v>
      </c>
      <c r="U13" s="53">
        <v>50830</v>
      </c>
      <c r="V13" s="53">
        <v>50578</v>
      </c>
      <c r="W13" s="53">
        <v>53404</v>
      </c>
      <c r="X13" s="53">
        <v>54763</v>
      </c>
      <c r="Y13" s="53">
        <v>51556</v>
      </c>
      <c r="Z13" s="53">
        <v>48838</v>
      </c>
      <c r="AA13" s="53">
        <v>46347</v>
      </c>
      <c r="AB13" s="53">
        <v>47245</v>
      </c>
      <c r="AC13" s="53">
        <v>46670</v>
      </c>
      <c r="AD13" s="53">
        <v>45683</v>
      </c>
      <c r="AE13" s="53">
        <v>45753</v>
      </c>
      <c r="AF13" s="53">
        <v>46248</v>
      </c>
      <c r="AG13" s="53">
        <v>45796</v>
      </c>
      <c r="AH13" s="53">
        <v>48614</v>
      </c>
      <c r="AI13" s="53">
        <v>54300</v>
      </c>
      <c r="AJ13" s="53">
        <v>52774</v>
      </c>
      <c r="AK13" s="53">
        <v>51812</v>
      </c>
      <c r="AL13" s="53">
        <v>51149</v>
      </c>
      <c r="AM13" s="53">
        <v>54513</v>
      </c>
      <c r="AN13" s="53">
        <v>55784</v>
      </c>
      <c r="AO13" s="53">
        <v>52938</v>
      </c>
      <c r="AP13" s="53">
        <v>56379</v>
      </c>
      <c r="AQ13" s="53">
        <v>52022</v>
      </c>
      <c r="AR13" s="53">
        <v>52514</v>
      </c>
      <c r="AS13" s="53">
        <v>55282</v>
      </c>
      <c r="AT13" s="53">
        <v>58439</v>
      </c>
      <c r="AU13" s="53">
        <v>64598</v>
      </c>
      <c r="AV13" s="53">
        <v>63201</v>
      </c>
      <c r="AW13" s="53">
        <v>59892</v>
      </c>
      <c r="AX13" s="53">
        <v>59025</v>
      </c>
      <c r="AY13" s="53">
        <v>63383</v>
      </c>
      <c r="AZ13" s="53">
        <v>60258</v>
      </c>
      <c r="BA13" s="53">
        <v>60941</v>
      </c>
      <c r="BB13" s="53">
        <v>57881</v>
      </c>
      <c r="BC13" s="53">
        <v>59755</v>
      </c>
      <c r="BD13" s="53">
        <v>58177</v>
      </c>
      <c r="BE13" s="53">
        <v>60911</v>
      </c>
      <c r="BF13" s="53">
        <v>65356</v>
      </c>
      <c r="BG13" s="53">
        <v>67540</v>
      </c>
      <c r="BH13" s="53">
        <v>65892</v>
      </c>
      <c r="BI13" s="53">
        <v>65541</v>
      </c>
      <c r="BJ13" s="53">
        <v>64094</v>
      </c>
      <c r="BK13" s="53">
        <v>62900</v>
      </c>
      <c r="BL13" s="53">
        <v>61123</v>
      </c>
      <c r="BM13" s="53">
        <v>59163</v>
      </c>
      <c r="BN13" s="53">
        <v>61268</v>
      </c>
      <c r="BO13" s="53">
        <v>61582</v>
      </c>
      <c r="BP13" s="53">
        <v>61465</v>
      </c>
      <c r="BQ13" s="53">
        <v>64285</v>
      </c>
      <c r="BR13" s="53">
        <v>66108</v>
      </c>
      <c r="BS13" s="53">
        <v>66981</v>
      </c>
      <c r="BT13" s="53">
        <v>65754</v>
      </c>
      <c r="BU13" s="53">
        <v>65282</v>
      </c>
      <c r="BV13" s="53">
        <v>67989</v>
      </c>
      <c r="BW13" s="53">
        <v>65670</v>
      </c>
      <c r="BX13" s="53">
        <v>65258</v>
      </c>
      <c r="BY13" s="53">
        <v>64489</v>
      </c>
      <c r="BZ13" s="53">
        <v>64053</v>
      </c>
      <c r="CA13" s="53">
        <v>71426</v>
      </c>
      <c r="CB13" s="53">
        <v>64663</v>
      </c>
      <c r="CC13" s="53">
        <v>66942</v>
      </c>
      <c r="CD13" s="53">
        <v>69256</v>
      </c>
      <c r="CE13" s="53">
        <v>77190</v>
      </c>
      <c r="CF13" s="53">
        <v>78492</v>
      </c>
      <c r="CG13" s="53">
        <v>76224</v>
      </c>
      <c r="CH13" s="53">
        <v>80589</v>
      </c>
      <c r="CI13" s="53">
        <v>81363</v>
      </c>
      <c r="CJ13" s="53">
        <v>82161</v>
      </c>
      <c r="CK13" s="53">
        <v>80823</v>
      </c>
      <c r="CL13" s="53">
        <v>88698</v>
      </c>
      <c r="CM13" s="53">
        <v>85529</v>
      </c>
      <c r="CN13" s="53">
        <v>86743</v>
      </c>
      <c r="CO13" s="53">
        <v>90483</v>
      </c>
      <c r="CP13" s="53">
        <v>96906</v>
      </c>
      <c r="CQ13" s="53">
        <v>104775</v>
      </c>
      <c r="CR13" s="53">
        <v>103312</v>
      </c>
      <c r="CS13" s="53">
        <v>101502</v>
      </c>
      <c r="CT13" s="53">
        <v>103609</v>
      </c>
      <c r="CU13" s="53">
        <v>110611</v>
      </c>
      <c r="CV13" s="53">
        <v>111385</v>
      </c>
      <c r="CW13" s="53">
        <v>113574</v>
      </c>
      <c r="CX13" s="53">
        <v>113669</v>
      </c>
      <c r="CY13" s="53">
        <v>118236</v>
      </c>
      <c r="CZ13" s="53">
        <v>116678</v>
      </c>
      <c r="DA13" s="53">
        <v>119819</v>
      </c>
      <c r="DB13" s="53">
        <v>124280</v>
      </c>
      <c r="DC13" s="53">
        <v>132562</v>
      </c>
      <c r="DD13" s="53">
        <v>133804</v>
      </c>
      <c r="DE13" s="53">
        <v>137951</v>
      </c>
      <c r="DF13" s="53">
        <v>146587</v>
      </c>
      <c r="DG13" s="53">
        <v>155068</v>
      </c>
      <c r="DH13" s="53">
        <v>156629</v>
      </c>
      <c r="DI13" s="53">
        <v>157585</v>
      </c>
      <c r="DJ13" s="53">
        <v>160115</v>
      </c>
      <c r="DK13" s="53">
        <v>158094</v>
      </c>
      <c r="DL13" s="53">
        <v>156158</v>
      </c>
      <c r="DM13" s="53">
        <v>160527</v>
      </c>
      <c r="DN13" s="53">
        <v>166069</v>
      </c>
      <c r="DO13" s="53">
        <v>181484</v>
      </c>
      <c r="DP13" s="53">
        <v>181025</v>
      </c>
      <c r="DQ13" s="53">
        <v>184042</v>
      </c>
      <c r="DR13" s="53">
        <v>190073</v>
      </c>
      <c r="DS13" s="53">
        <v>195477</v>
      </c>
      <c r="DT13" s="53">
        <v>197756</v>
      </c>
      <c r="DU13" s="53">
        <v>195358</v>
      </c>
      <c r="DV13" s="53">
        <v>192566</v>
      </c>
      <c r="DW13" s="53">
        <v>195597</v>
      </c>
      <c r="DX13" s="53">
        <v>193158</v>
      </c>
      <c r="DY13" s="53">
        <v>192355</v>
      </c>
      <c r="DZ13" s="53">
        <v>195391</v>
      </c>
      <c r="EA13" s="53">
        <v>200740</v>
      </c>
      <c r="EB13" s="53">
        <v>196870</v>
      </c>
      <c r="EC13" s="53">
        <v>199027</v>
      </c>
      <c r="ED13" s="53">
        <v>199836</v>
      </c>
      <c r="EE13" s="53">
        <v>199186</v>
      </c>
      <c r="EF13" s="53">
        <v>202861</v>
      </c>
      <c r="EG13" s="53">
        <v>199566</v>
      </c>
      <c r="EH13" s="53">
        <v>197791</v>
      </c>
      <c r="EI13" s="53">
        <v>194902</v>
      </c>
      <c r="EJ13" s="53">
        <v>192626</v>
      </c>
      <c r="EK13" s="53">
        <v>195359</v>
      </c>
      <c r="EL13" s="53">
        <v>196317</v>
      </c>
      <c r="EM13" s="53">
        <v>202321</v>
      </c>
      <c r="EN13" s="53">
        <v>202224</v>
      </c>
      <c r="EO13" s="53">
        <v>203761</v>
      </c>
      <c r="EP13" s="53">
        <v>201244</v>
      </c>
      <c r="EQ13" s="53">
        <v>205623</v>
      </c>
      <c r="ER13" s="53">
        <v>207943</v>
      </c>
      <c r="ES13" s="53">
        <v>207399</v>
      </c>
      <c r="ET13" s="53">
        <v>204281</v>
      </c>
      <c r="EU13" s="53">
        <v>207262</v>
      </c>
      <c r="EV13" s="53">
        <v>203155</v>
      </c>
      <c r="EW13" s="53">
        <v>203044</v>
      </c>
      <c r="EX13" s="53">
        <v>208166</v>
      </c>
      <c r="EY13" s="53">
        <v>216702</v>
      </c>
      <c r="EZ13" s="53">
        <v>215110</v>
      </c>
      <c r="FA13" s="53">
        <v>216134</v>
      </c>
      <c r="FB13" s="53">
        <v>214554</v>
      </c>
      <c r="FC13" s="53">
        <v>218241</v>
      </c>
      <c r="FD13" s="53">
        <v>222853</v>
      </c>
      <c r="FE13" s="53">
        <v>221827</v>
      </c>
      <c r="FF13" s="53">
        <v>233769</v>
      </c>
      <c r="FG13" s="53">
        <v>217105</v>
      </c>
      <c r="FH13" s="53">
        <v>220895</v>
      </c>
      <c r="FI13" s="53">
        <v>223445</v>
      </c>
      <c r="FJ13" s="53">
        <v>226502</v>
      </c>
      <c r="FK13" s="53">
        <v>237179</v>
      </c>
      <c r="FL13" s="53">
        <v>239254</v>
      </c>
      <c r="FM13" s="53">
        <v>241779</v>
      </c>
      <c r="FN13" s="53">
        <v>241838</v>
      </c>
      <c r="FO13" s="53">
        <v>249078</v>
      </c>
      <c r="FP13" s="53">
        <v>251597</v>
      </c>
      <c r="FQ13" s="53">
        <v>252511</v>
      </c>
      <c r="FR13" s="53">
        <v>256100</v>
      </c>
      <c r="FS13" s="53">
        <v>259036</v>
      </c>
      <c r="FT13" s="53">
        <v>262791</v>
      </c>
      <c r="FU13" s="53">
        <v>270319</v>
      </c>
      <c r="FV13" s="53">
        <v>277442</v>
      </c>
      <c r="FW13" s="53">
        <v>298233</v>
      </c>
      <c r="FX13" s="53">
        <v>301547</v>
      </c>
      <c r="FY13" s="53">
        <v>307746</v>
      </c>
      <c r="FZ13" s="53">
        <v>304932</v>
      </c>
      <c r="GA13" s="53">
        <v>308556</v>
      </c>
      <c r="GB13" s="53">
        <v>323036</v>
      </c>
      <c r="GC13" s="53">
        <v>318823</v>
      </c>
      <c r="GD13" s="53">
        <v>322884</v>
      </c>
      <c r="GE13" s="53">
        <v>328421</v>
      </c>
    </row>
    <row r="14" spans="1:187" ht="7.5" customHeight="1" x14ac:dyDescent="0.25">
      <c r="A14" s="52" t="s">
        <v>256</v>
      </c>
      <c r="B14" s="52" t="s">
        <v>257</v>
      </c>
      <c r="C14" s="53">
        <v>24793</v>
      </c>
      <c r="D14" s="53">
        <v>23842</v>
      </c>
      <c r="E14" s="53">
        <v>23670</v>
      </c>
      <c r="F14" s="53">
        <v>23674</v>
      </c>
      <c r="G14" s="53">
        <v>23605</v>
      </c>
      <c r="H14" s="53">
        <v>23456</v>
      </c>
      <c r="I14" s="53">
        <v>22969</v>
      </c>
      <c r="J14" s="53">
        <v>23572</v>
      </c>
      <c r="K14" s="53">
        <v>23964</v>
      </c>
      <c r="L14" s="53">
        <v>23552</v>
      </c>
      <c r="M14" s="53">
        <v>23080</v>
      </c>
      <c r="N14" s="53">
        <v>22260</v>
      </c>
      <c r="O14" s="53">
        <v>22761</v>
      </c>
      <c r="P14" s="53">
        <v>21846</v>
      </c>
      <c r="Q14" s="53">
        <v>21951</v>
      </c>
      <c r="R14" s="53">
        <v>21040</v>
      </c>
      <c r="S14" s="53">
        <v>21840</v>
      </c>
      <c r="T14" s="53">
        <v>21809</v>
      </c>
      <c r="U14" s="53">
        <v>22483</v>
      </c>
      <c r="V14" s="53">
        <v>22603</v>
      </c>
      <c r="W14" s="53">
        <v>23282</v>
      </c>
      <c r="X14" s="53">
        <v>22391</v>
      </c>
      <c r="Y14" s="53">
        <v>19906</v>
      </c>
      <c r="Z14" s="53">
        <v>18960</v>
      </c>
      <c r="AA14" s="53">
        <v>18767</v>
      </c>
      <c r="AB14" s="53">
        <v>18546</v>
      </c>
      <c r="AC14" s="53">
        <v>18723</v>
      </c>
      <c r="AD14" s="53">
        <v>18069</v>
      </c>
      <c r="AE14" s="53">
        <v>17622</v>
      </c>
      <c r="AF14" s="53">
        <v>18020</v>
      </c>
      <c r="AG14" s="53">
        <v>17569</v>
      </c>
      <c r="AH14" s="53">
        <v>18125</v>
      </c>
      <c r="AI14" s="53">
        <v>19882</v>
      </c>
      <c r="AJ14" s="53">
        <v>19567</v>
      </c>
      <c r="AK14" s="53">
        <v>20036</v>
      </c>
      <c r="AL14" s="53">
        <v>20038</v>
      </c>
      <c r="AM14" s="53">
        <v>20909</v>
      </c>
      <c r="AN14" s="53">
        <v>20571</v>
      </c>
      <c r="AO14" s="53">
        <v>20191</v>
      </c>
      <c r="AP14" s="53">
        <v>19697</v>
      </c>
      <c r="AQ14" s="53">
        <v>19960</v>
      </c>
      <c r="AR14" s="53">
        <v>20457</v>
      </c>
      <c r="AS14" s="53">
        <v>20840</v>
      </c>
      <c r="AT14" s="53">
        <v>21768</v>
      </c>
      <c r="AU14" s="53">
        <v>23112</v>
      </c>
      <c r="AV14" s="53">
        <v>22841</v>
      </c>
      <c r="AW14" s="53">
        <v>22217</v>
      </c>
      <c r="AX14" s="53">
        <v>23346</v>
      </c>
      <c r="AY14" s="53">
        <v>24089</v>
      </c>
      <c r="AZ14" s="53">
        <v>22780</v>
      </c>
      <c r="BA14" s="53">
        <v>22734</v>
      </c>
      <c r="BB14" s="53">
        <v>22671</v>
      </c>
      <c r="BC14" s="53">
        <v>23059</v>
      </c>
      <c r="BD14" s="53">
        <v>23059</v>
      </c>
      <c r="BE14" s="53">
        <v>24012</v>
      </c>
      <c r="BF14" s="53">
        <v>24548</v>
      </c>
      <c r="BG14" s="53">
        <v>25997</v>
      </c>
      <c r="BH14" s="53">
        <v>24435</v>
      </c>
      <c r="BI14" s="53">
        <v>23787</v>
      </c>
      <c r="BJ14" s="53">
        <v>23231</v>
      </c>
      <c r="BK14" s="53">
        <v>23853</v>
      </c>
      <c r="BL14" s="53">
        <v>23235</v>
      </c>
      <c r="BM14" s="53">
        <v>23300</v>
      </c>
      <c r="BN14" s="53">
        <v>22344</v>
      </c>
      <c r="BO14" s="53">
        <v>22079</v>
      </c>
      <c r="BP14" s="53">
        <v>22399</v>
      </c>
      <c r="BQ14" s="53">
        <v>22598</v>
      </c>
      <c r="BR14" s="53">
        <v>23182</v>
      </c>
      <c r="BS14" s="53">
        <v>25134</v>
      </c>
      <c r="BT14" s="53">
        <v>23238</v>
      </c>
      <c r="BU14" s="53">
        <v>23363</v>
      </c>
      <c r="BV14" s="53">
        <v>23109</v>
      </c>
      <c r="BW14" s="53">
        <v>23536</v>
      </c>
      <c r="BX14" s="53">
        <v>22318</v>
      </c>
      <c r="BY14" s="53">
        <v>23496</v>
      </c>
      <c r="BZ14" s="53">
        <v>23005</v>
      </c>
      <c r="CA14" s="53">
        <v>22629</v>
      </c>
      <c r="CB14" s="53">
        <v>22744</v>
      </c>
      <c r="CC14" s="53">
        <v>23545</v>
      </c>
      <c r="CD14" s="53">
        <v>24985</v>
      </c>
      <c r="CE14" s="53">
        <v>26987</v>
      </c>
      <c r="CF14" s="53">
        <v>27105</v>
      </c>
      <c r="CG14" s="53">
        <v>26939</v>
      </c>
      <c r="CH14" s="53">
        <v>28012</v>
      </c>
      <c r="CI14" s="53">
        <v>28264</v>
      </c>
      <c r="CJ14" s="53">
        <v>29084</v>
      </c>
      <c r="CK14" s="53">
        <v>29316</v>
      </c>
      <c r="CL14" s="53">
        <v>29874</v>
      </c>
      <c r="CM14" s="53">
        <v>30751</v>
      </c>
      <c r="CN14" s="53">
        <v>31176</v>
      </c>
      <c r="CO14" s="53">
        <v>32712</v>
      </c>
      <c r="CP14" s="53">
        <v>34123</v>
      </c>
      <c r="CQ14" s="53">
        <v>35569</v>
      </c>
      <c r="CR14" s="53">
        <v>35399</v>
      </c>
      <c r="CS14" s="53">
        <v>35868</v>
      </c>
      <c r="CT14" s="53">
        <v>36371</v>
      </c>
      <c r="CU14" s="53">
        <v>37246</v>
      </c>
      <c r="CV14" s="53">
        <v>38262</v>
      </c>
      <c r="CW14" s="53">
        <v>38621</v>
      </c>
      <c r="CX14" s="53">
        <v>39789</v>
      </c>
      <c r="CY14" s="53">
        <v>39396</v>
      </c>
      <c r="CZ14" s="53">
        <v>39493</v>
      </c>
      <c r="DA14" s="53">
        <v>39543</v>
      </c>
      <c r="DB14" s="53">
        <v>39981</v>
      </c>
      <c r="DC14" s="53">
        <v>41515</v>
      </c>
      <c r="DD14" s="53">
        <v>41929</v>
      </c>
      <c r="DE14" s="53">
        <v>41337</v>
      </c>
      <c r="DF14" s="53">
        <v>37314</v>
      </c>
      <c r="DG14" s="53">
        <v>38850</v>
      </c>
      <c r="DH14" s="53">
        <v>39252</v>
      </c>
      <c r="DI14" s="53">
        <v>40117</v>
      </c>
      <c r="DJ14" s="53">
        <v>40693</v>
      </c>
      <c r="DK14" s="53">
        <v>41617</v>
      </c>
      <c r="DL14" s="53">
        <v>42080</v>
      </c>
      <c r="DM14" s="53">
        <v>43528</v>
      </c>
      <c r="DN14" s="53">
        <v>45619</v>
      </c>
      <c r="DO14" s="53">
        <v>49607</v>
      </c>
      <c r="DP14" s="53">
        <v>50296</v>
      </c>
      <c r="DQ14" s="53">
        <v>50671</v>
      </c>
      <c r="DR14" s="53">
        <v>52471</v>
      </c>
      <c r="DS14" s="53">
        <v>54645</v>
      </c>
      <c r="DT14" s="53">
        <v>56527</v>
      </c>
      <c r="DU14" s="53">
        <v>57189</v>
      </c>
      <c r="DV14" s="53">
        <v>57660</v>
      </c>
      <c r="DW14" s="53">
        <v>57197</v>
      </c>
      <c r="DX14" s="53">
        <v>58273</v>
      </c>
      <c r="DY14" s="53">
        <v>58954</v>
      </c>
      <c r="DZ14" s="53">
        <v>61829</v>
      </c>
      <c r="EA14" s="53">
        <v>65108</v>
      </c>
      <c r="EB14" s="53">
        <v>66947</v>
      </c>
      <c r="EC14" s="53">
        <v>66947</v>
      </c>
      <c r="ED14" s="53">
        <v>67189</v>
      </c>
      <c r="EE14" s="53">
        <v>68227</v>
      </c>
      <c r="EF14" s="53">
        <v>69953</v>
      </c>
      <c r="EG14" s="53">
        <v>69846</v>
      </c>
      <c r="EH14" s="53">
        <v>69754</v>
      </c>
      <c r="EI14" s="53">
        <v>69969</v>
      </c>
      <c r="EJ14" s="53">
        <v>70347</v>
      </c>
      <c r="EK14" s="53">
        <v>71650</v>
      </c>
      <c r="EL14" s="53">
        <v>73209</v>
      </c>
      <c r="EM14" s="53">
        <v>77578</v>
      </c>
      <c r="EN14" s="53">
        <v>80570</v>
      </c>
      <c r="EO14" s="53">
        <v>81752</v>
      </c>
      <c r="EP14" s="53">
        <v>81876</v>
      </c>
      <c r="EQ14" s="53">
        <v>83610</v>
      </c>
      <c r="ER14" s="53">
        <v>87413</v>
      </c>
      <c r="ES14" s="53">
        <v>89071</v>
      </c>
      <c r="ET14" s="53">
        <v>89704</v>
      </c>
      <c r="EU14" s="53">
        <v>89116</v>
      </c>
      <c r="EV14" s="53">
        <v>90437</v>
      </c>
      <c r="EW14" s="53">
        <v>90962</v>
      </c>
      <c r="EX14" s="53">
        <v>92135</v>
      </c>
      <c r="EY14" s="53">
        <v>98482</v>
      </c>
      <c r="EZ14" s="53">
        <v>100824</v>
      </c>
      <c r="FA14" s="53">
        <v>103683</v>
      </c>
      <c r="FB14" s="53">
        <v>104356</v>
      </c>
      <c r="FC14" s="53">
        <v>106417</v>
      </c>
      <c r="FD14" s="53">
        <v>108715</v>
      </c>
      <c r="FE14" s="53">
        <v>110003</v>
      </c>
      <c r="FF14" s="53">
        <v>115219</v>
      </c>
      <c r="FG14" s="53">
        <v>108669</v>
      </c>
      <c r="FH14" s="53">
        <v>109444</v>
      </c>
      <c r="FI14" s="53">
        <v>108847</v>
      </c>
      <c r="FJ14" s="53">
        <v>110686</v>
      </c>
      <c r="FK14" s="53">
        <v>113952</v>
      </c>
      <c r="FL14" s="53">
        <v>115647</v>
      </c>
      <c r="FM14" s="53">
        <v>116681</v>
      </c>
      <c r="FN14" s="53">
        <v>118745</v>
      </c>
      <c r="FO14" s="53">
        <v>120699</v>
      </c>
      <c r="FP14" s="53">
        <v>121584</v>
      </c>
      <c r="FQ14" s="53">
        <v>123191</v>
      </c>
      <c r="FR14" s="53">
        <v>122075</v>
      </c>
      <c r="FS14" s="53">
        <v>123189</v>
      </c>
      <c r="FT14" s="53">
        <v>124327</v>
      </c>
      <c r="FU14" s="53">
        <v>125579</v>
      </c>
      <c r="FV14" s="53">
        <v>126448</v>
      </c>
      <c r="FW14" s="53">
        <v>131613</v>
      </c>
      <c r="FX14" s="53">
        <v>133080</v>
      </c>
      <c r="FY14" s="53">
        <v>134936</v>
      </c>
      <c r="FZ14" s="53">
        <v>134261</v>
      </c>
      <c r="GA14" s="53">
        <v>136407</v>
      </c>
      <c r="GB14" s="53">
        <v>137737</v>
      </c>
      <c r="GC14" s="53">
        <v>139212</v>
      </c>
      <c r="GD14" s="53">
        <v>137852</v>
      </c>
      <c r="GE14" s="53">
        <v>138280</v>
      </c>
    </row>
    <row r="15" spans="1:187" ht="7.5" customHeight="1" x14ac:dyDescent="0.25">
      <c r="A15" s="52" t="s">
        <v>258</v>
      </c>
      <c r="B15" s="52" t="s">
        <v>259</v>
      </c>
      <c r="C15" s="53">
        <v>126751</v>
      </c>
      <c r="D15" s="53">
        <v>137101</v>
      </c>
      <c r="E15" s="53">
        <v>142724</v>
      </c>
      <c r="F15" s="53">
        <v>142091</v>
      </c>
      <c r="G15" s="53">
        <v>148037</v>
      </c>
      <c r="H15" s="53">
        <v>147363</v>
      </c>
      <c r="I15" s="53">
        <v>143669</v>
      </c>
      <c r="J15" s="53">
        <v>145911</v>
      </c>
      <c r="K15" s="53">
        <v>164029</v>
      </c>
      <c r="L15" s="53">
        <v>166568</v>
      </c>
      <c r="M15" s="53">
        <v>170947</v>
      </c>
      <c r="N15" s="53">
        <v>171880</v>
      </c>
      <c r="O15" s="53">
        <v>182010</v>
      </c>
      <c r="P15" s="53">
        <v>189206</v>
      </c>
      <c r="Q15" s="53">
        <v>194611</v>
      </c>
      <c r="R15" s="53">
        <v>190100</v>
      </c>
      <c r="S15" s="53">
        <v>192081</v>
      </c>
      <c r="T15" s="53">
        <v>188583</v>
      </c>
      <c r="U15" s="53">
        <v>193254</v>
      </c>
      <c r="V15" s="53">
        <v>197525</v>
      </c>
      <c r="W15" s="53">
        <v>210934</v>
      </c>
      <c r="X15" s="53">
        <v>220484</v>
      </c>
      <c r="Y15" s="53">
        <v>210822</v>
      </c>
      <c r="Z15" s="53">
        <v>204837</v>
      </c>
      <c r="AA15" s="53">
        <v>195586</v>
      </c>
      <c r="AB15" s="53">
        <v>200981</v>
      </c>
      <c r="AC15" s="53">
        <v>198384</v>
      </c>
      <c r="AD15" s="53">
        <v>196326</v>
      </c>
      <c r="AE15" s="53">
        <v>198851</v>
      </c>
      <c r="AF15" s="53">
        <v>199073</v>
      </c>
      <c r="AG15" s="53">
        <v>193929</v>
      </c>
      <c r="AH15" s="53">
        <v>188238</v>
      </c>
      <c r="AI15" s="53">
        <v>203638</v>
      </c>
      <c r="AJ15" s="53">
        <v>207812</v>
      </c>
      <c r="AK15" s="53">
        <v>216502</v>
      </c>
      <c r="AL15" s="53">
        <v>219975</v>
      </c>
      <c r="AM15" s="53">
        <v>217865</v>
      </c>
      <c r="AN15" s="53">
        <v>232279</v>
      </c>
      <c r="AO15" s="53">
        <v>236182</v>
      </c>
      <c r="AP15" s="53">
        <v>236550</v>
      </c>
      <c r="AQ15" s="53">
        <v>239684</v>
      </c>
      <c r="AR15" s="53">
        <v>245079</v>
      </c>
      <c r="AS15" s="53">
        <v>243223</v>
      </c>
      <c r="AT15" s="53">
        <v>247071</v>
      </c>
      <c r="AU15" s="53">
        <v>263704</v>
      </c>
      <c r="AV15" s="53">
        <v>271769</v>
      </c>
      <c r="AW15" s="53">
        <v>278351</v>
      </c>
      <c r="AX15" s="53">
        <v>285790</v>
      </c>
      <c r="AY15" s="53">
        <v>288295</v>
      </c>
      <c r="AZ15" s="53">
        <v>296821</v>
      </c>
      <c r="BA15" s="53">
        <v>289948</v>
      </c>
      <c r="BB15" s="53">
        <v>293638</v>
      </c>
      <c r="BC15" s="53">
        <v>296023</v>
      </c>
      <c r="BD15" s="53">
        <v>298088</v>
      </c>
      <c r="BE15" s="53">
        <v>298927</v>
      </c>
      <c r="BF15" s="53">
        <v>300109</v>
      </c>
      <c r="BG15" s="53">
        <v>315585</v>
      </c>
      <c r="BH15" s="53">
        <v>326106</v>
      </c>
      <c r="BI15" s="53">
        <v>332788</v>
      </c>
      <c r="BJ15" s="53">
        <v>332695</v>
      </c>
      <c r="BK15" s="53">
        <v>336393</v>
      </c>
      <c r="BL15" s="53">
        <v>335095</v>
      </c>
      <c r="BM15" s="53">
        <v>340358</v>
      </c>
      <c r="BN15" s="53">
        <v>341007</v>
      </c>
      <c r="BO15" s="53">
        <v>342982</v>
      </c>
      <c r="BP15" s="53">
        <v>344716</v>
      </c>
      <c r="BQ15" s="53">
        <v>348113</v>
      </c>
      <c r="BR15" s="53">
        <v>354155</v>
      </c>
      <c r="BS15" s="53">
        <v>370202</v>
      </c>
      <c r="BT15" s="53">
        <v>376450</v>
      </c>
      <c r="BU15" s="53">
        <v>376962</v>
      </c>
      <c r="BV15" s="53">
        <v>369403</v>
      </c>
      <c r="BW15" s="53">
        <v>364624</v>
      </c>
      <c r="BX15" s="53">
        <v>365231</v>
      </c>
      <c r="BY15" s="53">
        <v>364106</v>
      </c>
      <c r="BZ15" s="53">
        <v>363227</v>
      </c>
      <c r="CA15" s="53">
        <v>361264</v>
      </c>
      <c r="CB15" s="53">
        <v>356931</v>
      </c>
      <c r="CC15" s="53">
        <v>350695</v>
      </c>
      <c r="CD15" s="53">
        <v>342998</v>
      </c>
      <c r="CE15" s="53">
        <v>345145</v>
      </c>
      <c r="CF15" s="53">
        <v>350920</v>
      </c>
      <c r="CG15" s="53">
        <v>347271</v>
      </c>
      <c r="CH15" s="53">
        <v>345840</v>
      </c>
      <c r="CI15" s="53">
        <v>346181</v>
      </c>
      <c r="CJ15" s="53">
        <v>346174</v>
      </c>
      <c r="CK15" s="53">
        <v>342840</v>
      </c>
      <c r="CL15" s="53">
        <v>340416</v>
      </c>
      <c r="CM15" s="53">
        <v>339536</v>
      </c>
      <c r="CN15" s="53">
        <v>338476</v>
      </c>
      <c r="CO15" s="53">
        <v>337530</v>
      </c>
      <c r="CP15" s="53">
        <v>331128</v>
      </c>
      <c r="CQ15" s="53">
        <v>332468</v>
      </c>
      <c r="CR15" s="53">
        <v>332249</v>
      </c>
      <c r="CS15" s="53">
        <v>329957</v>
      </c>
      <c r="CT15" s="53">
        <v>325446</v>
      </c>
      <c r="CU15" s="53">
        <v>324873</v>
      </c>
      <c r="CV15" s="53">
        <v>324014</v>
      </c>
      <c r="CW15" s="53">
        <v>321997</v>
      </c>
      <c r="CX15" s="53">
        <v>321364</v>
      </c>
      <c r="CY15" s="53">
        <v>317795</v>
      </c>
      <c r="CZ15" s="53">
        <v>318191</v>
      </c>
      <c r="DA15" s="53">
        <v>313202</v>
      </c>
      <c r="DB15" s="53">
        <v>309230</v>
      </c>
      <c r="DC15" s="53">
        <v>307547</v>
      </c>
      <c r="DD15" s="53">
        <v>306170</v>
      </c>
      <c r="DE15" s="53">
        <v>304332</v>
      </c>
      <c r="DF15" s="53">
        <v>303135</v>
      </c>
      <c r="DG15" s="53">
        <v>299303</v>
      </c>
      <c r="DH15" s="53">
        <v>302379</v>
      </c>
      <c r="DI15" s="53">
        <v>299274</v>
      </c>
      <c r="DJ15" s="53">
        <v>296822</v>
      </c>
      <c r="DK15" s="53">
        <v>292349</v>
      </c>
      <c r="DL15" s="53">
        <v>291135</v>
      </c>
      <c r="DM15" s="53">
        <v>286788</v>
      </c>
      <c r="DN15" s="53">
        <v>282730</v>
      </c>
      <c r="DO15" s="53">
        <v>285054</v>
      </c>
      <c r="DP15" s="53">
        <v>284012</v>
      </c>
      <c r="DQ15" s="53">
        <v>281783</v>
      </c>
      <c r="DR15" s="53">
        <v>279457</v>
      </c>
      <c r="DS15" s="53">
        <v>276389</v>
      </c>
      <c r="DT15" s="53">
        <v>276812</v>
      </c>
      <c r="DU15" s="53">
        <v>273465</v>
      </c>
      <c r="DV15" s="53">
        <v>274057</v>
      </c>
      <c r="DW15" s="53">
        <v>269898</v>
      </c>
      <c r="DX15" s="53">
        <v>267353</v>
      </c>
      <c r="DY15" s="53">
        <v>263717</v>
      </c>
      <c r="DZ15" s="53">
        <v>263314</v>
      </c>
      <c r="EA15" s="53">
        <v>263900</v>
      </c>
      <c r="EB15" s="53">
        <v>266712</v>
      </c>
      <c r="EC15" s="53">
        <v>263233</v>
      </c>
      <c r="ED15" s="53">
        <v>262984</v>
      </c>
      <c r="EE15" s="53">
        <v>260594</v>
      </c>
      <c r="EF15" s="53">
        <v>260824</v>
      </c>
      <c r="EG15" s="53">
        <v>258020</v>
      </c>
      <c r="EH15" s="53">
        <v>255620</v>
      </c>
      <c r="EI15" s="53">
        <v>251356</v>
      </c>
      <c r="EJ15" s="53">
        <v>246529</v>
      </c>
      <c r="EK15" s="53">
        <v>246633</v>
      </c>
      <c r="EL15" s="53">
        <v>244752</v>
      </c>
      <c r="EM15" s="53">
        <v>247179</v>
      </c>
      <c r="EN15" s="53">
        <v>248670</v>
      </c>
      <c r="EO15" s="53">
        <v>245689</v>
      </c>
      <c r="EP15" s="53">
        <v>243664</v>
      </c>
      <c r="EQ15" s="53">
        <v>243393</v>
      </c>
      <c r="ER15" s="53">
        <v>247495</v>
      </c>
      <c r="ES15" s="53">
        <v>248857</v>
      </c>
      <c r="ET15" s="53">
        <v>248131</v>
      </c>
      <c r="EU15" s="53">
        <v>243288</v>
      </c>
      <c r="EV15" s="53">
        <v>241077</v>
      </c>
      <c r="EW15" s="53">
        <v>240991</v>
      </c>
      <c r="EX15" s="53">
        <v>237765</v>
      </c>
      <c r="EY15" s="53">
        <v>238925</v>
      </c>
      <c r="EZ15" s="53">
        <v>239897</v>
      </c>
      <c r="FA15" s="53">
        <v>239446</v>
      </c>
      <c r="FB15" s="53">
        <v>237447</v>
      </c>
      <c r="FC15" s="53">
        <v>235982</v>
      </c>
      <c r="FD15" s="53">
        <v>236197</v>
      </c>
      <c r="FE15" s="53">
        <v>236554</v>
      </c>
      <c r="FF15" s="53">
        <v>248711</v>
      </c>
      <c r="FG15" s="53">
        <v>233802</v>
      </c>
      <c r="FH15" s="53">
        <v>234291</v>
      </c>
      <c r="FI15" s="53">
        <v>233029</v>
      </c>
      <c r="FJ15" s="53">
        <v>227809</v>
      </c>
      <c r="FK15" s="53">
        <v>226830</v>
      </c>
      <c r="FL15" s="53">
        <v>227130</v>
      </c>
      <c r="FM15" s="53">
        <v>225173</v>
      </c>
      <c r="FN15" s="53">
        <v>224278</v>
      </c>
      <c r="FO15" s="53">
        <v>224878</v>
      </c>
      <c r="FP15" s="53">
        <v>224464</v>
      </c>
      <c r="FQ15" s="53">
        <v>224083</v>
      </c>
      <c r="FR15" s="53">
        <v>224082</v>
      </c>
      <c r="FS15" s="53">
        <v>222644</v>
      </c>
      <c r="FT15" s="53">
        <v>222485</v>
      </c>
      <c r="FU15" s="53">
        <v>221880</v>
      </c>
      <c r="FV15" s="53">
        <v>219009</v>
      </c>
      <c r="FW15" s="53">
        <v>218404</v>
      </c>
      <c r="FX15" s="53">
        <v>219574</v>
      </c>
      <c r="FY15" s="53">
        <v>219184</v>
      </c>
      <c r="FZ15" s="53">
        <v>216926</v>
      </c>
      <c r="GA15" s="53">
        <v>218873</v>
      </c>
      <c r="GB15" s="53">
        <v>221342</v>
      </c>
      <c r="GC15" s="53">
        <v>223912</v>
      </c>
      <c r="GD15" s="53">
        <v>225292</v>
      </c>
      <c r="GE15" s="53">
        <v>223631</v>
      </c>
    </row>
  </sheetData>
  <sheetProtection formatCells="0" formatColumns="0" formatRows="0" insertColumns="0" insertRows="0" insertHyperlinks="0" deleteColumns="0" deleteRows="0" sort="0" autoFilter="0" pivotTables="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D18"/>
  <sheetViews>
    <sheetView workbookViewId="0">
      <selection activeCell="F5" sqref="F5"/>
    </sheetView>
  </sheetViews>
  <sheetFormatPr defaultRowHeight="15" x14ac:dyDescent="0.25"/>
  <cols>
    <col min="1" max="1" width="7.28515625" customWidth="1"/>
    <col min="2" max="2" width="47.85546875" customWidth="1"/>
    <col min="3" max="3" width="16.85546875" style="60" customWidth="1"/>
    <col min="4" max="4" width="20.140625" style="61" customWidth="1"/>
    <col min="5" max="5" width="14.85546875" customWidth="1"/>
    <col min="6" max="6" width="14.7109375" customWidth="1"/>
    <col min="7" max="7" width="12.42578125" customWidth="1"/>
    <col min="8" max="8" width="11.140625" customWidth="1"/>
  </cols>
  <sheetData>
    <row r="1" spans="1:4" s="98" customFormat="1" x14ac:dyDescent="0.25">
      <c r="A1" s="86"/>
      <c r="B1" s="59" t="s">
        <v>322</v>
      </c>
      <c r="C1" s="99"/>
      <c r="D1" s="100"/>
    </row>
    <row r="2" spans="1:4" x14ac:dyDescent="0.25">
      <c r="A2" s="48"/>
      <c r="B2" s="59"/>
    </row>
    <row r="3" spans="1:4" x14ac:dyDescent="0.25">
      <c r="B3" s="93" t="s">
        <v>376</v>
      </c>
    </row>
    <row r="4" spans="1:4" x14ac:dyDescent="0.25">
      <c r="A4" s="66" t="s">
        <v>262</v>
      </c>
      <c r="B4" s="67" t="s">
        <v>264</v>
      </c>
      <c r="C4" s="68" t="s">
        <v>265</v>
      </c>
      <c r="D4" s="69" t="s">
        <v>266</v>
      </c>
    </row>
    <row r="5" spans="1:4" x14ac:dyDescent="0.25">
      <c r="A5" s="62">
        <v>1</v>
      </c>
      <c r="B5" s="63" t="s">
        <v>267</v>
      </c>
      <c r="C5" s="64">
        <v>21648</v>
      </c>
      <c r="D5" s="65">
        <f>C5/$C$16</f>
        <v>0.33557587970857233</v>
      </c>
    </row>
    <row r="6" spans="1:4" x14ac:dyDescent="0.25">
      <c r="A6" s="62">
        <v>2</v>
      </c>
      <c r="B6" s="63" t="s">
        <v>268</v>
      </c>
      <c r="C6" s="64">
        <v>18047</v>
      </c>
      <c r="D6" s="65">
        <f t="shared" ref="D6:D16" si="0">C6/$C$16</f>
        <v>0.27975507673228955</v>
      </c>
    </row>
    <row r="7" spans="1:4" x14ac:dyDescent="0.25">
      <c r="A7" s="62">
        <v>3</v>
      </c>
      <c r="B7" s="63" t="s">
        <v>269</v>
      </c>
      <c r="C7" s="64">
        <v>8375</v>
      </c>
      <c r="D7" s="65">
        <f t="shared" si="0"/>
        <v>0.12982483335916911</v>
      </c>
    </row>
    <row r="8" spans="1:4" x14ac:dyDescent="0.25">
      <c r="A8" s="62">
        <v>4</v>
      </c>
      <c r="B8" s="63" t="s">
        <v>270</v>
      </c>
      <c r="C8" s="64">
        <v>5832</v>
      </c>
      <c r="D8" s="65">
        <f t="shared" si="0"/>
        <v>9.0404588435901406E-2</v>
      </c>
    </row>
    <row r="9" spans="1:4" x14ac:dyDescent="0.25">
      <c r="A9" s="62">
        <v>5</v>
      </c>
      <c r="B9" s="63" t="s">
        <v>271</v>
      </c>
      <c r="C9" s="64">
        <v>3644</v>
      </c>
      <c r="D9" s="65">
        <f t="shared" si="0"/>
        <v>5.6487366299798482E-2</v>
      </c>
    </row>
    <row r="10" spans="1:4" x14ac:dyDescent="0.25">
      <c r="A10" s="62">
        <v>6</v>
      </c>
      <c r="B10" s="63" t="s">
        <v>272</v>
      </c>
      <c r="C10" s="64">
        <v>1619</v>
      </c>
      <c r="D10" s="65">
        <f t="shared" si="0"/>
        <v>2.509688420399938E-2</v>
      </c>
    </row>
    <row r="11" spans="1:4" x14ac:dyDescent="0.25">
      <c r="A11" s="62">
        <v>7</v>
      </c>
      <c r="B11" s="63" t="s">
        <v>273</v>
      </c>
      <c r="C11" s="64">
        <v>841</v>
      </c>
      <c r="D11" s="65">
        <f t="shared" si="0"/>
        <v>1.3036738490156565E-2</v>
      </c>
    </row>
    <row r="12" spans="1:4" x14ac:dyDescent="0.25">
      <c r="A12" s="62">
        <v>8</v>
      </c>
      <c r="B12" s="63" t="s">
        <v>275</v>
      </c>
      <c r="C12" s="64">
        <v>344</v>
      </c>
      <c r="D12" s="65">
        <f t="shared" si="0"/>
        <v>5.3325065881258717E-3</v>
      </c>
    </row>
    <row r="13" spans="1:4" x14ac:dyDescent="0.25">
      <c r="A13" s="62">
        <v>9</v>
      </c>
      <c r="B13" s="63" t="s">
        <v>274</v>
      </c>
      <c r="C13" s="64">
        <v>423</v>
      </c>
      <c r="D13" s="65">
        <f t="shared" si="0"/>
        <v>6.5571229266780341E-3</v>
      </c>
    </row>
    <row r="14" spans="1:4" x14ac:dyDescent="0.25">
      <c r="A14" s="62">
        <v>10</v>
      </c>
      <c r="B14" s="63" t="s">
        <v>356</v>
      </c>
      <c r="C14" s="64">
        <v>2945</v>
      </c>
      <c r="D14" s="65">
        <f t="shared" si="0"/>
        <v>4.5651836924507826E-2</v>
      </c>
    </row>
    <row r="15" spans="1:4" x14ac:dyDescent="0.25">
      <c r="A15" s="62">
        <v>11</v>
      </c>
      <c r="B15" s="63" t="s">
        <v>276</v>
      </c>
      <c r="C15" s="64">
        <v>792</v>
      </c>
      <c r="D15" s="65">
        <f t="shared" si="0"/>
        <v>1.2277166330801427E-2</v>
      </c>
    </row>
    <row r="16" spans="1:4" s="1" customFormat="1" x14ac:dyDescent="0.25">
      <c r="A16" s="70"/>
      <c r="B16" s="70" t="s">
        <v>263</v>
      </c>
      <c r="C16" s="71">
        <f>SUM(C5:C15)</f>
        <v>64510</v>
      </c>
      <c r="D16" s="72">
        <f t="shared" si="0"/>
        <v>1</v>
      </c>
    </row>
    <row r="17" spans="2:2" x14ac:dyDescent="0.25">
      <c r="B17" s="59" t="s">
        <v>260</v>
      </c>
    </row>
    <row r="18" spans="2:2" x14ac:dyDescent="0.25">
      <c r="B18" s="51" t="s">
        <v>261</v>
      </c>
    </row>
  </sheetData>
  <conditionalFormatting sqref="D5:D15">
    <cfRule type="dataBar" priority="2">
      <dataBar>
        <cfvo type="min"/>
        <cfvo type="max"/>
        <color rgb="FF638EC6"/>
      </dataBar>
    </cfRule>
  </conditionalFormatting>
  <hyperlinks>
    <hyperlink ref="B1" location="_ftn1" display="_ftn1"/>
    <hyperlink ref="B18" r:id="rId1"/>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I17"/>
  <sheetViews>
    <sheetView workbookViewId="0">
      <selection activeCell="B1" sqref="B1"/>
    </sheetView>
  </sheetViews>
  <sheetFormatPr defaultRowHeight="15" x14ac:dyDescent="0.25"/>
  <cols>
    <col min="1" max="1" width="4.140625" customWidth="1"/>
    <col min="2" max="2" width="27.42578125" customWidth="1"/>
    <col min="3" max="3" width="11.140625" style="60" bestFit="1" customWidth="1"/>
    <col min="4" max="4" width="11.85546875" style="61" bestFit="1" customWidth="1"/>
    <col min="5" max="5" width="10" bestFit="1" customWidth="1"/>
    <col min="6" max="6" width="12.42578125" bestFit="1" customWidth="1"/>
    <col min="7" max="7" width="11.140625" bestFit="1" customWidth="1"/>
    <col min="8" max="8" width="9.5703125" bestFit="1" customWidth="1"/>
  </cols>
  <sheetData>
    <row r="1" spans="2:9" x14ac:dyDescent="0.25">
      <c r="B1" s="1" t="s">
        <v>377</v>
      </c>
    </row>
    <row r="2" spans="2:9" x14ac:dyDescent="0.25">
      <c r="B2" s="59" t="s">
        <v>357</v>
      </c>
      <c r="C2" s="60" t="s">
        <v>366</v>
      </c>
    </row>
    <row r="3" spans="2:9" s="1" customFormat="1" ht="60" x14ac:dyDescent="0.25">
      <c r="B3" s="70" t="s">
        <v>358</v>
      </c>
      <c r="C3" s="101" t="s">
        <v>365</v>
      </c>
      <c r="D3" s="101" t="s">
        <v>367</v>
      </c>
      <c r="E3" s="95" t="s">
        <v>368</v>
      </c>
      <c r="F3" s="95" t="s">
        <v>369</v>
      </c>
      <c r="G3" s="101" t="s">
        <v>370</v>
      </c>
      <c r="H3" s="101" t="s">
        <v>371</v>
      </c>
    </row>
    <row r="4" spans="2:9" x14ac:dyDescent="0.25">
      <c r="B4" s="62" t="s">
        <v>359</v>
      </c>
      <c r="C4" s="64">
        <v>34875.4</v>
      </c>
      <c r="D4" s="64">
        <v>13297</v>
      </c>
      <c r="E4" s="64">
        <v>15251</v>
      </c>
      <c r="F4" s="94">
        <f t="shared" ref="F4:F9" si="0">E4/C4</f>
        <v>0.43729964387505232</v>
      </c>
      <c r="G4" s="64">
        <v>26784.400000000001</v>
      </c>
      <c r="H4" s="64">
        <v>2032</v>
      </c>
    </row>
    <row r="5" spans="2:9" x14ac:dyDescent="0.25">
      <c r="B5" s="62" t="s">
        <v>360</v>
      </c>
      <c r="C5" s="64">
        <v>52129.4</v>
      </c>
      <c r="D5" s="64">
        <v>13502</v>
      </c>
      <c r="E5" s="64">
        <v>20900</v>
      </c>
      <c r="F5" s="94">
        <f t="shared" si="0"/>
        <v>0.40092538951148488</v>
      </c>
      <c r="G5" s="64">
        <v>34579.4</v>
      </c>
      <c r="H5" s="64">
        <v>5874</v>
      </c>
    </row>
    <row r="6" spans="2:9" x14ac:dyDescent="0.25">
      <c r="B6" s="62" t="s">
        <v>361</v>
      </c>
      <c r="C6" s="64">
        <v>14131</v>
      </c>
      <c r="D6" s="64">
        <v>9411</v>
      </c>
      <c r="E6" s="64">
        <v>4068</v>
      </c>
      <c r="F6" s="94">
        <f t="shared" si="0"/>
        <v>0.28787771566060433</v>
      </c>
      <c r="G6" s="64">
        <v>11173</v>
      </c>
      <c r="H6" s="64">
        <v>86</v>
      </c>
    </row>
    <row r="7" spans="2:9" x14ac:dyDescent="0.25">
      <c r="B7" s="62" t="s">
        <v>362</v>
      </c>
      <c r="C7" s="64">
        <v>3109</v>
      </c>
      <c r="D7" s="64">
        <v>1294</v>
      </c>
      <c r="E7" s="64">
        <v>1767</v>
      </c>
      <c r="F7" s="94">
        <f t="shared" si="0"/>
        <v>0.5683499517529752</v>
      </c>
      <c r="G7" s="64">
        <v>1626</v>
      </c>
      <c r="H7" s="64">
        <v>114</v>
      </c>
    </row>
    <row r="8" spans="2:9" x14ac:dyDescent="0.25">
      <c r="B8" s="62" t="s">
        <v>363</v>
      </c>
      <c r="C8" s="64">
        <v>42823</v>
      </c>
      <c r="D8" s="64">
        <v>12254</v>
      </c>
      <c r="E8" s="64">
        <v>7839</v>
      </c>
      <c r="F8" s="94">
        <f t="shared" si="0"/>
        <v>0.18305583448147023</v>
      </c>
      <c r="G8" s="64">
        <v>21343</v>
      </c>
      <c r="H8" s="64">
        <v>2803</v>
      </c>
    </row>
    <row r="9" spans="2:9" x14ac:dyDescent="0.25">
      <c r="B9" s="70" t="s">
        <v>364</v>
      </c>
      <c r="C9" s="71">
        <f>SUM(C4:C8)</f>
        <v>147067.79999999999</v>
      </c>
      <c r="D9" s="71">
        <f>SUM(D4:D8)</f>
        <v>49758</v>
      </c>
      <c r="E9" s="71">
        <f>SUM(E4:E8)</f>
        <v>49825</v>
      </c>
      <c r="F9" s="96">
        <f t="shared" si="0"/>
        <v>0.3387893202998889</v>
      </c>
      <c r="G9" s="97">
        <f>SUM(G4:G8)</f>
        <v>95505.8</v>
      </c>
      <c r="H9" s="97">
        <f>SUM(H4:H8)</f>
        <v>10909</v>
      </c>
    </row>
    <row r="11" spans="2:9" x14ac:dyDescent="0.25">
      <c r="B11" s="1" t="s">
        <v>378</v>
      </c>
    </row>
    <row r="12" spans="2:9" x14ac:dyDescent="0.25">
      <c r="B12" s="59" t="s">
        <v>357</v>
      </c>
      <c r="C12" s="60" t="s">
        <v>366</v>
      </c>
    </row>
    <row r="13" spans="2:9" ht="60" x14ac:dyDescent="0.25">
      <c r="B13" s="70" t="s">
        <v>264</v>
      </c>
      <c r="C13" s="101" t="s">
        <v>365</v>
      </c>
      <c r="D13" s="101" t="s">
        <v>367</v>
      </c>
      <c r="E13" s="95" t="s">
        <v>368</v>
      </c>
      <c r="F13" s="95" t="s">
        <v>369</v>
      </c>
      <c r="G13" s="101" t="s">
        <v>370</v>
      </c>
      <c r="H13" s="1"/>
      <c r="I13" s="1"/>
    </row>
    <row r="14" spans="2:9" x14ac:dyDescent="0.25">
      <c r="B14" s="62" t="s">
        <v>372</v>
      </c>
      <c r="C14" s="64">
        <v>6751</v>
      </c>
      <c r="D14" s="64">
        <v>572</v>
      </c>
      <c r="E14" s="62"/>
      <c r="F14" s="62"/>
      <c r="G14" s="64">
        <v>6163</v>
      </c>
    </row>
    <row r="15" spans="2:9" x14ac:dyDescent="0.25">
      <c r="B15" s="62" t="s">
        <v>373</v>
      </c>
      <c r="C15" s="64">
        <v>15135</v>
      </c>
      <c r="D15" s="64">
        <v>1213</v>
      </c>
      <c r="E15" s="62"/>
      <c r="F15" s="62"/>
      <c r="G15" s="64">
        <v>15192</v>
      </c>
    </row>
    <row r="16" spans="2:9" x14ac:dyDescent="0.25">
      <c r="B16" s="62" t="s">
        <v>374</v>
      </c>
      <c r="C16" s="64">
        <v>2902</v>
      </c>
      <c r="D16" s="64">
        <v>346</v>
      </c>
      <c r="E16" s="62"/>
      <c r="F16" s="62"/>
      <c r="G16" s="64">
        <v>2592</v>
      </c>
    </row>
    <row r="17" spans="2:7" x14ac:dyDescent="0.25">
      <c r="B17" s="70" t="s">
        <v>364</v>
      </c>
      <c r="C17" s="71">
        <f>SUM(C14:C16)</f>
        <v>24788</v>
      </c>
      <c r="D17" s="71">
        <f>SUM(D14:D16)</f>
        <v>2131</v>
      </c>
      <c r="E17" s="71">
        <v>1827</v>
      </c>
      <c r="F17" s="96">
        <f>E17/C17</f>
        <v>7.370501855736647E-2</v>
      </c>
      <c r="G17" s="71">
        <f>SUM(G14:G16)</f>
        <v>23947</v>
      </c>
    </row>
  </sheetData>
  <conditionalFormatting sqref="F4:F9">
    <cfRule type="dataBar" priority="1">
      <dataBar>
        <cfvo type="min"/>
        <cfvo type="max"/>
        <color rgb="FF638EC6"/>
      </dataBar>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
  <sheetViews>
    <sheetView zoomScaleNormal="100" workbookViewId="0">
      <selection activeCell="K38" sqref="K38"/>
    </sheetView>
  </sheetViews>
  <sheetFormatPr defaultRowHeight="15" x14ac:dyDescent="0.25"/>
  <cols>
    <col min="14" max="14" width="5.140625" customWidth="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51"/>
  <sheetViews>
    <sheetView tabSelected="1" topLeftCell="A18" workbookViewId="0">
      <selection activeCell="I31" sqref="I31"/>
    </sheetView>
  </sheetViews>
  <sheetFormatPr defaultRowHeight="15" x14ac:dyDescent="0.25"/>
  <cols>
    <col min="1" max="1" width="43.140625" customWidth="1"/>
    <col min="2" max="2" width="9.140625" bestFit="1" customWidth="1"/>
    <col min="6" max="6" width="10.42578125" bestFit="1" customWidth="1"/>
    <col min="8" max="8" width="13.42578125" customWidth="1"/>
    <col min="10" max="10" width="10.42578125" bestFit="1" customWidth="1"/>
  </cols>
  <sheetData>
    <row r="1" spans="1:15" hidden="1" x14ac:dyDescent="0.25"/>
    <row r="2" spans="1:15" hidden="1" x14ac:dyDescent="0.25">
      <c r="A2" t="s">
        <v>379</v>
      </c>
      <c r="F2" s="102" t="s">
        <v>380</v>
      </c>
      <c r="J2" s="102" t="s">
        <v>381</v>
      </c>
      <c r="M2">
        <v>2016</v>
      </c>
      <c r="N2">
        <v>2015</v>
      </c>
    </row>
    <row r="3" spans="1:15" hidden="1" x14ac:dyDescent="0.25"/>
    <row r="4" spans="1:15" hidden="1" x14ac:dyDescent="0.25">
      <c r="A4" t="s">
        <v>382</v>
      </c>
      <c r="B4">
        <v>122.5</v>
      </c>
      <c r="C4" t="s">
        <v>383</v>
      </c>
      <c r="F4" s="102">
        <v>43466</v>
      </c>
      <c r="G4">
        <v>107.7</v>
      </c>
      <c r="J4" s="102">
        <v>42736</v>
      </c>
      <c r="K4">
        <v>147.1</v>
      </c>
      <c r="M4">
        <v>100.37</v>
      </c>
      <c r="N4">
        <v>87.7</v>
      </c>
    </row>
    <row r="5" spans="1:15" hidden="1" x14ac:dyDescent="0.25">
      <c r="A5" t="s">
        <v>384</v>
      </c>
      <c r="B5">
        <v>134.9</v>
      </c>
      <c r="C5" t="s">
        <v>385</v>
      </c>
      <c r="D5">
        <v>14.3</v>
      </c>
      <c r="E5" s="103">
        <v>0.106</v>
      </c>
      <c r="F5" s="102">
        <v>43830</v>
      </c>
      <c r="G5">
        <v>117</v>
      </c>
      <c r="H5">
        <v>13.7</v>
      </c>
      <c r="I5" s="104">
        <v>0.12</v>
      </c>
      <c r="J5" s="102">
        <v>43100</v>
      </c>
      <c r="K5">
        <v>95.5</v>
      </c>
      <c r="L5">
        <v>10.9</v>
      </c>
      <c r="M5">
        <v>147.1</v>
      </c>
      <c r="N5">
        <v>100.37</v>
      </c>
    </row>
    <row r="6" spans="1:15" hidden="1" x14ac:dyDescent="0.25">
      <c r="B6">
        <v>12.5</v>
      </c>
      <c r="E6" s="103">
        <v>0.10199999999999999</v>
      </c>
      <c r="G6">
        <v>9.3000000000000007</v>
      </c>
      <c r="I6" s="104">
        <v>0.09</v>
      </c>
    </row>
    <row r="7" spans="1:15" hidden="1" x14ac:dyDescent="0.25">
      <c r="A7" t="s">
        <v>386</v>
      </c>
      <c r="B7">
        <v>9</v>
      </c>
    </row>
    <row r="8" spans="1:15" hidden="1" x14ac:dyDescent="0.25">
      <c r="A8">
        <v>2</v>
      </c>
      <c r="B8">
        <v>7.4</v>
      </c>
    </row>
    <row r="9" spans="1:15" hidden="1" x14ac:dyDescent="0.25">
      <c r="A9" t="s">
        <v>387</v>
      </c>
      <c r="B9">
        <v>21</v>
      </c>
      <c r="G9">
        <v>22.5</v>
      </c>
      <c r="K9">
        <v>21.7</v>
      </c>
    </row>
    <row r="10" spans="1:15" hidden="1" x14ac:dyDescent="0.25"/>
    <row r="11" spans="1:15" hidden="1" x14ac:dyDescent="0.25">
      <c r="A11" t="s">
        <v>388</v>
      </c>
    </row>
    <row r="13" spans="1:15" ht="60.75" thickBot="1" x14ac:dyDescent="0.3">
      <c r="F13" s="105" t="s">
        <v>389</v>
      </c>
      <c r="H13" s="105" t="s">
        <v>390</v>
      </c>
      <c r="I13" s="105" t="s">
        <v>389</v>
      </c>
      <c r="L13" s="105" t="s">
        <v>391</v>
      </c>
    </row>
    <row r="14" spans="1:15" ht="15.75" thickBot="1" x14ac:dyDescent="0.3">
      <c r="A14" s="106" t="s">
        <v>392</v>
      </c>
      <c r="B14" s="107">
        <v>2021</v>
      </c>
      <c r="C14" s="107">
        <v>2020</v>
      </c>
      <c r="D14" s="107">
        <v>2019</v>
      </c>
      <c r="E14" s="107">
        <v>2018</v>
      </c>
      <c r="F14" s="107">
        <v>2017</v>
      </c>
      <c r="G14" s="107">
        <v>2016</v>
      </c>
      <c r="H14" s="107">
        <v>2015</v>
      </c>
      <c r="I14" s="107">
        <v>2014</v>
      </c>
      <c r="J14" s="107">
        <v>2013</v>
      </c>
      <c r="K14" s="107">
        <v>2012</v>
      </c>
      <c r="L14" s="108">
        <v>2011</v>
      </c>
      <c r="M14">
        <v>2010</v>
      </c>
      <c r="N14">
        <v>2009</v>
      </c>
      <c r="O14">
        <v>2008</v>
      </c>
    </row>
    <row r="15" spans="1:15" x14ac:dyDescent="0.25">
      <c r="A15" s="106" t="s">
        <v>393</v>
      </c>
      <c r="B15" s="109">
        <v>38.799999999999997</v>
      </c>
      <c r="C15" s="109">
        <v>33.4</v>
      </c>
      <c r="D15" s="109">
        <v>31.6</v>
      </c>
      <c r="E15" s="109">
        <v>30.3</v>
      </c>
      <c r="F15" s="109">
        <v>26.8</v>
      </c>
      <c r="G15" s="109">
        <v>34.9</v>
      </c>
      <c r="H15" s="109">
        <f>I15+5.65</f>
        <v>29.450000000000003</v>
      </c>
      <c r="I15" s="109">
        <v>23.8</v>
      </c>
      <c r="J15" s="109">
        <v>20.8</v>
      </c>
      <c r="K15" s="109">
        <v>16.059999999999999</v>
      </c>
      <c r="L15" s="110"/>
    </row>
    <row r="16" spans="1:15" x14ac:dyDescent="0.25">
      <c r="A16" s="111" t="s">
        <v>394</v>
      </c>
      <c r="B16" s="29">
        <v>47.7</v>
      </c>
      <c r="C16" s="29">
        <v>41.9</v>
      </c>
      <c r="D16" s="29">
        <v>40.4</v>
      </c>
      <c r="E16" s="29">
        <v>39.299999999999997</v>
      </c>
      <c r="F16" s="29">
        <v>34.6</v>
      </c>
      <c r="G16" s="29">
        <v>52.1</v>
      </c>
      <c r="H16" s="29">
        <f>I16+4.12</f>
        <v>39.119999999999997</v>
      </c>
      <c r="I16" s="29">
        <v>35</v>
      </c>
      <c r="J16" s="29">
        <v>37.1</v>
      </c>
      <c r="K16" s="29">
        <v>25.38</v>
      </c>
      <c r="L16" s="112"/>
    </row>
    <row r="17" spans="1:15" x14ac:dyDescent="0.25">
      <c r="A17" s="111" t="s">
        <v>395</v>
      </c>
      <c r="B17" s="29">
        <v>17.7</v>
      </c>
      <c r="C17" s="29">
        <v>17</v>
      </c>
      <c r="D17" s="29">
        <v>15.1</v>
      </c>
      <c r="E17" s="29">
        <v>13.8</v>
      </c>
      <c r="F17" s="29">
        <v>11.2</v>
      </c>
      <c r="G17" s="29">
        <v>14.1</v>
      </c>
      <c r="H17" s="29">
        <f>I17+0.36</f>
        <v>9.36</v>
      </c>
      <c r="I17" s="29">
        <v>9</v>
      </c>
      <c r="J17" s="29">
        <v>10</v>
      </c>
      <c r="K17" s="29">
        <v>8.5399999999999991</v>
      </c>
      <c r="L17" s="112"/>
    </row>
    <row r="18" spans="1:15" x14ac:dyDescent="0.25">
      <c r="A18" s="111" t="s">
        <v>362</v>
      </c>
      <c r="B18" s="29">
        <v>2.2000000000000002</v>
      </c>
      <c r="C18" s="29">
        <v>2.1</v>
      </c>
      <c r="D18" s="29">
        <v>1.9</v>
      </c>
      <c r="E18" s="29">
        <v>1.6</v>
      </c>
      <c r="F18" s="29">
        <v>1.6</v>
      </c>
      <c r="G18" s="29">
        <v>3.1</v>
      </c>
      <c r="H18" s="29">
        <f>I18+0.21</f>
        <v>3.11</v>
      </c>
      <c r="I18" s="29">
        <v>2.9</v>
      </c>
      <c r="J18" s="29">
        <v>2.97</v>
      </c>
      <c r="K18" s="29">
        <v>2.25</v>
      </c>
      <c r="L18" s="112"/>
    </row>
    <row r="19" spans="1:15" ht="15.75" thickBot="1" x14ac:dyDescent="0.3">
      <c r="A19" s="113" t="s">
        <v>396</v>
      </c>
      <c r="B19" s="114">
        <v>28.5</v>
      </c>
      <c r="C19" s="114">
        <v>28.1</v>
      </c>
      <c r="D19" s="114">
        <v>27.9</v>
      </c>
      <c r="E19" s="114">
        <v>22.7</v>
      </c>
      <c r="F19" s="114">
        <v>21.3</v>
      </c>
      <c r="G19" s="114">
        <v>42.8</v>
      </c>
      <c r="H19" s="114">
        <f>I19+2.4</f>
        <v>19.38</v>
      </c>
      <c r="I19" s="114">
        <f>12.4+4.58</f>
        <v>16.98</v>
      </c>
      <c r="J19" s="114">
        <f>9.2+9.4</f>
        <v>18.600000000000001</v>
      </c>
      <c r="K19" s="114">
        <f>9.16+8.54</f>
        <v>17.7</v>
      </c>
      <c r="L19" s="115"/>
    </row>
    <row r="20" spans="1:15" ht="15.75" thickBot="1" x14ac:dyDescent="0.3">
      <c r="A20" s="116" t="s">
        <v>397</v>
      </c>
      <c r="B20" s="117">
        <v>2021</v>
      </c>
      <c r="C20" s="117">
        <v>2020</v>
      </c>
      <c r="D20" s="117">
        <v>2019</v>
      </c>
      <c r="E20" s="117">
        <v>2018</v>
      </c>
      <c r="F20" s="117">
        <v>2017</v>
      </c>
      <c r="G20" s="117">
        <v>2016</v>
      </c>
      <c r="H20" s="117">
        <v>2015</v>
      </c>
      <c r="I20" s="117">
        <v>2014</v>
      </c>
      <c r="J20" s="117">
        <v>2013</v>
      </c>
      <c r="K20" s="117">
        <v>2012</v>
      </c>
      <c r="L20" s="118">
        <v>2011</v>
      </c>
      <c r="M20">
        <v>2010</v>
      </c>
      <c r="N20">
        <v>2009</v>
      </c>
      <c r="O20">
        <v>2008</v>
      </c>
    </row>
    <row r="21" spans="1:15" x14ac:dyDescent="0.25">
      <c r="A21" s="111" t="s">
        <v>398</v>
      </c>
      <c r="B21" s="29">
        <f t="shared" ref="B21:G21" si="0">SUM(B15:B19)</f>
        <v>134.9</v>
      </c>
      <c r="C21" s="29">
        <f t="shared" si="0"/>
        <v>122.5</v>
      </c>
      <c r="D21" s="29">
        <f t="shared" si="0"/>
        <v>116.9</v>
      </c>
      <c r="E21" s="29">
        <f t="shared" si="0"/>
        <v>107.69999999999999</v>
      </c>
      <c r="F21" s="29">
        <f t="shared" si="0"/>
        <v>95.5</v>
      </c>
      <c r="G21" s="29">
        <f t="shared" si="0"/>
        <v>147</v>
      </c>
      <c r="H21" s="29">
        <v>100.37</v>
      </c>
      <c r="I21" s="29">
        <f>SUM(I15:I19)</f>
        <v>87.68</v>
      </c>
      <c r="J21" s="29">
        <v>89.6</v>
      </c>
      <c r="K21" s="29">
        <v>70</v>
      </c>
      <c r="L21" s="112">
        <v>65</v>
      </c>
    </row>
    <row r="22" spans="1:15" x14ac:dyDescent="0.25">
      <c r="A22" s="111" t="s">
        <v>399</v>
      </c>
      <c r="B22" s="29">
        <v>475.6</v>
      </c>
      <c r="C22" s="29">
        <v>398.6</v>
      </c>
      <c r="D22" s="29">
        <v>426.3</v>
      </c>
      <c r="E22" s="29">
        <v>419.3</v>
      </c>
      <c r="F22" s="29">
        <v>398.6</v>
      </c>
      <c r="G22" s="29">
        <v>369.9</v>
      </c>
      <c r="H22" s="29">
        <v>342.3</v>
      </c>
      <c r="I22" s="29">
        <v>335.9</v>
      </c>
      <c r="J22" s="29">
        <v>299.89999999999998</v>
      </c>
      <c r="K22" s="29">
        <v>300.89999999999998</v>
      </c>
      <c r="L22" s="112">
        <v>303.89999999999998</v>
      </c>
      <c r="M22">
        <v>288.60000000000002</v>
      </c>
      <c r="N22">
        <v>270.8</v>
      </c>
      <c r="O22">
        <v>264.39999999999998</v>
      </c>
    </row>
    <row r="23" spans="1:15" ht="15.75" thickBot="1" x14ac:dyDescent="0.3">
      <c r="A23" s="113" t="s">
        <v>400</v>
      </c>
      <c r="B23" s="119">
        <f>B21/B22</f>
        <v>0.28364171572750208</v>
      </c>
      <c r="C23" s="119">
        <f t="shared" ref="C23:M23" si="1">C21/C22</f>
        <v>0.30732563973908678</v>
      </c>
      <c r="D23" s="119">
        <f t="shared" si="1"/>
        <v>0.27422003284072249</v>
      </c>
      <c r="E23" s="119">
        <f t="shared" si="1"/>
        <v>0.25685666587169087</v>
      </c>
      <c r="F23" s="119">
        <f t="shared" si="1"/>
        <v>0.2395885599598595</v>
      </c>
      <c r="G23" s="119">
        <f t="shared" si="1"/>
        <v>0.39740470397404709</v>
      </c>
      <c r="H23" s="119">
        <f t="shared" si="1"/>
        <v>0.29322231960268769</v>
      </c>
      <c r="I23" s="119">
        <f t="shared" si="1"/>
        <v>0.26103006847275978</v>
      </c>
      <c r="J23" s="119">
        <f t="shared" si="1"/>
        <v>0.29876625541847285</v>
      </c>
      <c r="K23" s="119">
        <f t="shared" si="1"/>
        <v>0.23263542705217682</v>
      </c>
      <c r="L23" s="120">
        <f t="shared" si="1"/>
        <v>0.21388614675880224</v>
      </c>
      <c r="M23" s="121">
        <f t="shared" si="1"/>
        <v>0</v>
      </c>
    </row>
    <row r="24" spans="1:15" ht="15.75" thickBot="1" x14ac:dyDescent="0.3"/>
    <row r="25" spans="1:15" ht="15.75" thickBot="1" x14ac:dyDescent="0.3">
      <c r="A25" s="106" t="s">
        <v>401</v>
      </c>
      <c r="B25" s="107">
        <v>2021</v>
      </c>
      <c r="C25" s="107">
        <v>2019</v>
      </c>
      <c r="D25" s="107">
        <v>2017</v>
      </c>
      <c r="E25" s="107">
        <v>2016</v>
      </c>
      <c r="F25" s="107">
        <v>2015</v>
      </c>
      <c r="G25" s="107">
        <v>2014</v>
      </c>
      <c r="H25" s="108">
        <v>2013</v>
      </c>
    </row>
    <row r="26" spans="1:15" x14ac:dyDescent="0.25">
      <c r="A26" s="106" t="s">
        <v>402</v>
      </c>
      <c r="B26" s="109">
        <v>19.7</v>
      </c>
      <c r="C26" s="109">
        <v>21.8</v>
      </c>
      <c r="D26" s="109">
        <v>27.1</v>
      </c>
      <c r="E26" s="109">
        <v>45.05</v>
      </c>
      <c r="F26" s="109">
        <f>F30-F29-F28-F27</f>
        <v>31.6813</v>
      </c>
      <c r="G26" s="109">
        <v>32.64</v>
      </c>
      <c r="H26" s="110">
        <v>15.37</v>
      </c>
      <c r="I26" s="60"/>
    </row>
    <row r="27" spans="1:15" x14ac:dyDescent="0.25">
      <c r="A27" s="111" t="s">
        <v>403</v>
      </c>
      <c r="B27" s="29">
        <v>10.5</v>
      </c>
      <c r="C27" s="29">
        <v>16.2</v>
      </c>
      <c r="D27" s="29">
        <v>22.9</v>
      </c>
      <c r="E27" s="29">
        <v>15.96</v>
      </c>
      <c r="F27" s="29">
        <v>17.5</v>
      </c>
      <c r="G27" s="29">
        <v>19.399999999999999</v>
      </c>
      <c r="H27" s="112">
        <v>26.1</v>
      </c>
      <c r="I27" s="60"/>
    </row>
    <row r="28" spans="1:15" x14ac:dyDescent="0.25">
      <c r="A28" s="111" t="s">
        <v>404</v>
      </c>
      <c r="B28" s="29">
        <v>52.38</v>
      </c>
      <c r="C28" s="29">
        <v>51</v>
      </c>
      <c r="D28" s="29">
        <v>29.4</v>
      </c>
      <c r="E28" s="29">
        <v>50.1</v>
      </c>
      <c r="F28" s="29">
        <f>F30*0.38</f>
        <v>38.140599999999999</v>
      </c>
      <c r="G28" s="29">
        <v>26.1</v>
      </c>
      <c r="H28" s="112">
        <v>26.1</v>
      </c>
      <c r="I28" s="60"/>
    </row>
    <row r="29" spans="1:15" ht="15.75" thickBot="1" x14ac:dyDescent="0.3">
      <c r="A29" s="113" t="s">
        <v>405</v>
      </c>
      <c r="B29" s="114">
        <v>52.326999999999998</v>
      </c>
      <c r="C29" s="114">
        <v>27.9</v>
      </c>
      <c r="D29" s="114">
        <v>16.100000000000001</v>
      </c>
      <c r="E29" s="114">
        <v>36</v>
      </c>
      <c r="F29" s="114">
        <f>F30*0.13</f>
        <v>13.048100000000002</v>
      </c>
      <c r="G29" s="114">
        <v>9.5</v>
      </c>
      <c r="H29" s="115">
        <v>11.5</v>
      </c>
      <c r="I29" s="60"/>
    </row>
    <row r="30" spans="1:15" ht="15.75" thickBot="1" x14ac:dyDescent="0.3">
      <c r="A30" s="113" t="s">
        <v>406</v>
      </c>
      <c r="B30" s="114">
        <f>SUM(B26:B29)</f>
        <v>134.90699999999998</v>
      </c>
      <c r="C30" s="114">
        <f>SUM(C26:C29)</f>
        <v>116.9</v>
      </c>
      <c r="D30" s="114">
        <f>SUM(D26:D29)</f>
        <v>95.5</v>
      </c>
      <c r="E30" s="114">
        <f>SUM(E26:E29)</f>
        <v>147.11000000000001</v>
      </c>
      <c r="F30" s="114">
        <f>H21</f>
        <v>100.37</v>
      </c>
      <c r="G30" s="114">
        <f>SUM(G26:G29)</f>
        <v>87.64</v>
      </c>
      <c r="H30" s="115">
        <f>SUM(H26:H29)</f>
        <v>79.069999999999993</v>
      </c>
      <c r="I30" s="60"/>
    </row>
    <row r="34" spans="1:12" x14ac:dyDescent="0.25">
      <c r="A34" s="1" t="s">
        <v>408</v>
      </c>
      <c r="E34" s="1" t="s">
        <v>407</v>
      </c>
      <c r="L34" s="1" t="s">
        <v>410</v>
      </c>
    </row>
    <row r="51" spans="1:12" x14ac:dyDescent="0.25">
      <c r="A51" t="s">
        <v>409</v>
      </c>
      <c r="E51" t="s">
        <v>409</v>
      </c>
      <c r="L51" t="s">
        <v>409</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 workbookViewId="0">
      <selection activeCell="AH46" sqref="AH46"/>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Historiku</vt:lpstr>
      <vt:lpstr>Tabela 1</vt:lpstr>
      <vt:lpstr>Tabela 2_Legalizimet</vt:lpstr>
      <vt:lpstr>Grafiku 1_Depozitat</vt:lpstr>
      <vt:lpstr>Tabela 3_KLSH 2011</vt:lpstr>
      <vt:lpstr>Tabela 4_KLSH 2017</vt:lpstr>
      <vt:lpstr>Tabela 4.1_KLSH 2017</vt:lpstr>
      <vt:lpstr>Grafiku 2 Borxhi tatimor</vt:lpstr>
      <vt:lpstr>Foglio3</vt:lpstr>
      <vt:lpstr>'Tabela 3_KLSH 2011'!_ftnref1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utente</dc:creator>
  <cp:lastModifiedBy>User</cp:lastModifiedBy>
  <dcterms:created xsi:type="dcterms:W3CDTF">2022-06-24T18:24:33Z</dcterms:created>
  <dcterms:modified xsi:type="dcterms:W3CDTF">2022-07-28T14:22:44Z</dcterms:modified>
</cp:coreProperties>
</file>